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<sst xmlns="http://schemas.openxmlformats.org/spreadsheetml/2006/main" count="735" uniqueCount="460">
  <si>
    <t>m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</si>
  <si>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</si>
  <si>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</si>
  <si>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</si>
  <si>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</si>
  <si>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</si>
  <si>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</si>
  <si>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</si>
  <si>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</si>
  <si>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</si>
  <si>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</si>
  <si>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Uwaga: Cena jednostkowa to cena wykonania robót przypadających na 1 krotność.
              Wartość to iloczyn ilości, ceny jednostkowej i krotności (iloczyn kolumn 5, 6 i 7)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</si>
  <si>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</si>
  <si>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</si>
  <si>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</si>
  <si>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</si>
  <si>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</si>
  <si>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</si>
  <si>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</si>
  <si>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</si>
  <si>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</si>
  <si>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</si>
  <si>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szt.</t>
  </si>
  <si>
    <t>kalk. własna</t>
  </si>
  <si>
    <r>
      <t>m</t>
    </r>
    <r>
      <rPr>
        <vertAlign val="superscript"/>
        <sz val="9"/>
        <rFont val="Times New Roman"/>
        <family val="1"/>
      </rPr>
      <t>2</t>
    </r>
  </si>
  <si>
    <r>
      <t>m</t>
    </r>
    <r>
      <rPr>
        <vertAlign val="superscript"/>
        <sz val="9"/>
        <rFont val="Times New Roman"/>
        <family val="1"/>
      </rPr>
      <t>3</t>
    </r>
  </si>
  <si>
    <t>stud.</t>
  </si>
  <si>
    <t>Przebudowa ul. Bartniczej w Radostowicach</t>
  </si>
  <si>
    <t>KNR 4-01
0108-07</t>
  </si>
  <si>
    <t>KNR 2-31
0813-03</t>
  </si>
  <si>
    <t>KNR 2-31
0812-03</t>
  </si>
  <si>
    <t>KNR 4-01
0108-08</t>
  </si>
  <si>
    <t>KNR 2-31
0114-07</t>
  </si>
  <si>
    <t>KNR 2-31
0114-08</t>
  </si>
  <si>
    <t>KNR 2-31
0511-03</t>
  </si>
  <si>
    <t>KNR 2-31
0402-04</t>
  </si>
  <si>
    <t>KNR 2-31
0310-06</t>
  </si>
  <si>
    <t>KNR 2-31
0310-05</t>
  </si>
  <si>
    <t>KNR 2-31
1004-07</t>
  </si>
  <si>
    <t>KNR 2-31
0310-02</t>
  </si>
  <si>
    <t>KNR 2-31
0310-01</t>
  </si>
  <si>
    <t>KNR 2-31
0103-04</t>
  </si>
  <si>
    <t>kalk. Własna</t>
  </si>
  <si>
    <t>KNR 4-04
1103-05</t>
  </si>
  <si>
    <t>KNR 4-04
1103-04</t>
  </si>
  <si>
    <t>KNR AT-03
0101-02</t>
  </si>
  <si>
    <t>Zał. 1.A</t>
  </si>
  <si>
    <t>kpl.</t>
  </si>
  <si>
    <t>1
d.1</t>
  </si>
  <si>
    <t>2
d.1</t>
  </si>
  <si>
    <t>3
d.1</t>
  </si>
  <si>
    <t>4
d.1</t>
  </si>
  <si>
    <t>KNR 2-31
0114-05</t>
  </si>
  <si>
    <t>KNR 2-01
0510-01</t>
  </si>
  <si>
    <t>analiza indywidualna</t>
  </si>
  <si>
    <t>KNR 2-31
0407-03</t>
  </si>
  <si>
    <t>KNR 2-18
0625-02</t>
  </si>
  <si>
    <t>KNR-W 2-18
0408-02</t>
  </si>
  <si>
    <t>Roboty pomiarowe przy powierzchniowych robotach ziemnych - koryta pod nawierzchnie placów postojowych - wytyczenie obiektu w terenie
0.07</t>
  </si>
  <si>
    <t>ha</t>
  </si>
  <si>
    <t>KNR-W 2-01
0114-02
analogia</t>
  </si>
  <si>
    <t>Opracowanie inwentaryzacji geodezyjnej powykonawczej
1.0</t>
  </si>
  <si>
    <t>szt</t>
  </si>
  <si>
    <t>Demontaż i utylizacja dwóch słupów oświetleniowych w tym odcięcie ich zasilania
1.0</t>
  </si>
  <si>
    <t>KNR 2-31
1406-03</t>
  </si>
  <si>
    <t>2. Przebudowa wjazdu do Urzędu Gminy</t>
  </si>
  <si>
    <t>1. Roboty towarzyszące</t>
  </si>
  <si>
    <t>2.1. Roboty rozbiórkowe</t>
  </si>
  <si>
    <t>Rozebranie krawężników betonowych 15x30 cm na podsypce cementowopiaskowej
18.30</t>
  </si>
  <si>
    <t>Rozebranie ław pod krawężniki z betonu
poz.5*0.08</t>
  </si>
  <si>
    <t>KNR 2-31
0815-01</t>
  </si>
  <si>
    <t>Rozebranie chodników, wysepek przystankowych i przejść dla pieszych z kostki brukowej betonowej gr. 8 cm - rozebranie kostki na chodniku
20.00</t>
  </si>
  <si>
    <t>KNR 2-31
0813-01</t>
  </si>
  <si>
    <t>Rozebranie obrzeży betonowych o wymiarach 8x30 cm
12.00</t>
  </si>
  <si>
    <t>Roboty remontowe - cięcie piłą nawierzchni bitumicznych na gł. 6-10 cm - cięcie nawierzchni w miejscu deomntażu studzienki ściekowej i montażu nowego wpustu
13.00</t>
  </si>
  <si>
    <t>KNR 4-05I
0411-02</t>
  </si>
  <si>
    <t>Demontaż studzienek ściekowych ulicznych betonowych o śr. 500 mm z osadnikiem bez syfonu
1.0</t>
  </si>
  <si>
    <t>Rozebranie chodników, wysepek przystankowych i przejść dla pieszych z kostki brukowej betonowej gr. 8 cm - rozebranie kostki w miejscu montażu wyspeki kanalizującej ruch oraz przesunięcie przejścia dla pieszych
50.00</t>
  </si>
  <si>
    <t>Wywiezienie gruzu z terenu rozbiórki przy mechanicznym załadowaniu i wyładowaniu samochodem samowyładowczym na odległość 1 km
poz.5*0.15*0.30+poz.6+poz.7*0.08+poz.8*0.08*0.30+poz.10*3.14*0.35*0.35*1.50-poz.10*3.14*0.25*0.25*1.50</t>
  </si>
  <si>
    <t>KNR 2-01
0202-06</t>
  </si>
  <si>
    <r>
      <t>Roboty ziemne wykonywane koparkami przedsiębiernymi o poj. łyżki 0.60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gruncie kat. IV z transportem urobku samochodami samowyładowczymi na odległość do 1 km
&lt;chodnik&gt;19.57*0.24+&lt;poszerzenie z kostki granitowej&gt;14.59*0.50+&lt;krawężnik
granitowy&gt;18.30*0.35*0.35+&lt;krawężnik betonowy&gt;14.87*0.35*0.35+&lt;obrzeże
betonowe&gt;11.25*0.35*0.2</t>
    </r>
  </si>
  <si>
    <t>2.2. Roboty ziemne</t>
  </si>
  <si>
    <t>14
d.2.2</t>
  </si>
  <si>
    <t>13
d.2.1</t>
  </si>
  <si>
    <t>12
d.2.1</t>
  </si>
  <si>
    <t>11
d.2.1</t>
  </si>
  <si>
    <t>10
d.2.1</t>
  </si>
  <si>
    <t>9
d.2.1</t>
  </si>
  <si>
    <t>8
d.2.1</t>
  </si>
  <si>
    <t>7
d.2.1</t>
  </si>
  <si>
    <t>6
d.2.1</t>
  </si>
  <si>
    <t>5
d.2.1</t>
  </si>
  <si>
    <r>
      <t xml:space="preserve">Wywóz ziemi samochodami samowyładowczymi - za każdy następny 1 km </t>
    </r>
    <r>
      <rPr>
        <b/>
        <sz val="9"/>
        <rFont val="Times New Roman"/>
        <family val="1"/>
      </rPr>
      <t>- WYKONAWCA ROBÓT USTALI ODLEGŁOŚĆ TRANSPORTU INDYWIDUALNIE I UWZGLĘDNI KOSZTY ZAGOSPODAROWANIA ZIEMI</t>
    </r>
    <r>
      <rPr>
        <sz val="9"/>
        <rFont val="Times New Roman"/>
        <family val="1"/>
      </rPr>
      <t xml:space="preserve">
poz.14</t>
    </r>
  </si>
  <si>
    <t>15
d.2.2</t>
  </si>
  <si>
    <t>2.3. Ułożenie chodnika</t>
  </si>
  <si>
    <t>Mechaniczne profilowanie i zagęszczenie podłoża pod warstwy konstrukcyjne nawierzchni w gruncie kat. I-IV
19.57</t>
  </si>
  <si>
    <t>Podbudowa z kruszywa łamanego - warstwa dolna o grubości po zagęszczeniu 15 cm
poz.16</t>
  </si>
  <si>
    <t>KNR 2-31
0511-02</t>
  </si>
  <si>
    <t>Nawierzchnie z kostki brukowej betonowej o grubości 6 cm na podsypce cementowo-piaskowej
poz.16</t>
  </si>
  <si>
    <t>16
d.2.3</t>
  </si>
  <si>
    <t>17
d.2.3</t>
  </si>
  <si>
    <t>18
d.2.3</t>
  </si>
  <si>
    <t>Obrzeża betonowe o wymiarach 30x8 cm na podsypce piaskowej z wypełnieniem spoin piaskiem
13.25</t>
  </si>
  <si>
    <t>19
d.2.3</t>
  </si>
  <si>
    <t>Ława pod obrzeża betonowa z oporem
poz.19*0.045</t>
  </si>
  <si>
    <t>20
d.2.3</t>
  </si>
  <si>
    <t>KNR 2-31
0403-01</t>
  </si>
  <si>
    <t>Krawężniki betonowe wystające o wymiarach 15x30 cm na podsypce piaskowej 
14.87</t>
  </si>
  <si>
    <t>Ława pod krawężniki betonowa z oporem
poz.21*0.08</t>
  </si>
  <si>
    <t>21
d.2.3</t>
  </si>
  <si>
    <t>22
d.2.3</t>
  </si>
  <si>
    <t>2.4. Poszerzenie z kostki granitowej</t>
  </si>
  <si>
    <t>Mechaniczne profilowanie i zagęszczenie podłoża pod warstwy konstrukcyjne nawierzchni w gruncie kat. I-IV
14.59</t>
  </si>
  <si>
    <t>KNR 2-31
0104-03</t>
  </si>
  <si>
    <t>Warstwy odsączające z piasku na poszerzeniach, wykonanie ręczne, zagęszczanie mechaniczne - grubość warstwy po zagęszczeniu 10 cm
poz.23</t>
  </si>
  <si>
    <t>Podbudowa z kruszywa łamanego - warstwa dolna o grubości po zagęszczeniu 15 cm
poz.23</t>
  </si>
  <si>
    <t>Podbudowa z kruszywa łamanego - warstwa górna - za każdy dalszy 1 cm grubości po zagęszczeniu
Krotność = 5
poz.23</t>
  </si>
  <si>
    <t>23
d.2.4</t>
  </si>
  <si>
    <t>24
d.2.4</t>
  </si>
  <si>
    <t>25
d.2.4</t>
  </si>
  <si>
    <t>26
d.2.4</t>
  </si>
  <si>
    <t>KNR 2-31
0302-02</t>
  </si>
  <si>
    <t>Nawierzchnia z kostki kamiennej niergularnej o wysokości 16 cm na podsypce cementowo-piaskowej
poz.23</t>
  </si>
  <si>
    <t>27
d.2.4</t>
  </si>
  <si>
    <t>KNR 2-31
0404-0</t>
  </si>
  <si>
    <t>Krawężniki kamienne wystające o wymiarach 15x25 cm na podsypce piaskowej
18.30</t>
  </si>
  <si>
    <t>28
d.2.4</t>
  </si>
  <si>
    <t>29
d.2.4</t>
  </si>
  <si>
    <t>Ława pod krawężniki betonowa z oporem
poz.28*0.08</t>
  </si>
  <si>
    <t>2.5. Wyspeka kanalizująca ruch</t>
  </si>
  <si>
    <t>Mechaniczne profilowanie i zagęszczenie podłoża pod warstwy konstrukcyjne nawierzchni w gruncie kat. I-IV
1.50</t>
  </si>
  <si>
    <t>KNR 2-31
0401-06</t>
  </si>
  <si>
    <t>Rowki pod krawężniki i ławy krawężnikowe o wymiarach 30x40 cm w gruncie kat.III-IV
6.70</t>
  </si>
  <si>
    <t>30
d.2.5</t>
  </si>
  <si>
    <t>31
d.2.5</t>
  </si>
  <si>
    <t>KNR 2-31
0404-01</t>
  </si>
  <si>
    <t>Krawężniki kamienne wystające o wymiarach 15x25 cm na podsypce piaskowej
6.70</t>
  </si>
  <si>
    <t>Ława pod krawężniki betonowa z oporem
poz.32*0.08</t>
  </si>
  <si>
    <t>Nawierzchnia z kostki kamiennej niergularnej o wysokości 16 cm na podsypce cementowo-piaskowej
poz.30</t>
  </si>
  <si>
    <t>32
d.2.5</t>
  </si>
  <si>
    <t>33
d.2.5</t>
  </si>
  <si>
    <t>34
d.2.5</t>
  </si>
  <si>
    <t>2.6. Przebudowa studzienki ściekowej</t>
  </si>
  <si>
    <t>KNR 2-01
0318-01</t>
  </si>
  <si>
    <t>Wykopy liniowe o ścianach pionowych głębokości do 9 m i szer. do 2,5 m w gruncie kat. I-II pod fundamenty, rurociągi i kolektory w gruntach suchych z wydobyciem urobku wyciągiem mechanicznym
6.00*1.5*0.76+1.00*1.00*1.50</t>
  </si>
  <si>
    <t>KNR 2-18
0501-01</t>
  </si>
  <si>
    <t>Kanały rurowe - podłoża z materiałów sypkich o grubości 10 cm
6.00*0.76</t>
  </si>
  <si>
    <t>Kanały z rur PVC łączonych na wcisk o śr. zewn. 160 mm
6.00</t>
  </si>
  <si>
    <t>35
d.2.6</t>
  </si>
  <si>
    <t>36
d.2.6</t>
  </si>
  <si>
    <t>37
d.2.6</t>
  </si>
  <si>
    <t>Wymiana gruntu - piasek, zasypka mechaniczna oraz zagęszczanie zasypki warstwami 30 cm, ubijaki ręczne i mechaniczne
poz.35-poz.37*0.08*0.08*3.14-poz.39*3.14*0.35*0.35*1.50-poz.36*0.10</t>
  </si>
  <si>
    <t>Studzienki ściekowe z gotowych elementów betonowe o śr. 500 mm z osadnikiem bez syfonu
1.0</t>
  </si>
  <si>
    <t>Wywóz ziemi samochodami samowyładowczymi na odległość do 1 km grunt kat. IV
poz.35</t>
  </si>
  <si>
    <t>38
d.2.6</t>
  </si>
  <si>
    <t>39
d.2.6</t>
  </si>
  <si>
    <t>40
d.2.6</t>
  </si>
  <si>
    <t>41
d.2.6</t>
  </si>
  <si>
    <r>
      <t xml:space="preserve">Wywóz ziemi samochodami samowyładowczymi - za każdy następny 1 km </t>
    </r>
    <r>
      <rPr>
        <b/>
        <sz val="9"/>
        <rFont val="Times New Roman"/>
        <family val="1"/>
      </rPr>
      <t>- WYKONAWCA ROBÓT USTALI ODLEGŁOŚĆ TRANSPORTU INDYWIDUALNIE I UWZGLĘDNI KOSZTY ZAGOSPODAROWANIA ZIEMI</t>
    </r>
    <r>
      <rPr>
        <sz val="9"/>
        <rFont val="Times New Roman"/>
        <family val="1"/>
      </rPr>
      <t xml:space="preserve">
poz.40</t>
    </r>
  </si>
  <si>
    <t>2.7. Odtworzenie nawierzchni ul. Wyzwolenia</t>
  </si>
  <si>
    <t>KNR 2-31
0107-01</t>
  </si>
  <si>
    <t>Wyrównanie istniejącej podbudowy tłuczniem kamiennym sortowanym z zagęszczeniem mechanicznym - średnia grubość warstwy po zagęszczeniu do 10 cm
6.00*0.75</t>
  </si>
  <si>
    <t>Nawierzchnia z mieszanek mineralno-bitumicznych grysowych - warstwa wiążąca asfaltowa - grubość po zagęszczeniu 4 cm
poz.42</t>
  </si>
  <si>
    <t>Nawierzchnia z mieszanek mineralno-bitumicznych grysowych - warstwa wiążąca asfaltowa - za każdy dalszy 1 cm grubości po zagęszczeniu
Krotność = 2
poz.42</t>
  </si>
  <si>
    <t>42
d.2.7</t>
  </si>
  <si>
    <t>43
d.2.7</t>
  </si>
  <si>
    <t>44
d.2.7</t>
  </si>
  <si>
    <t>KNR 2-31
1004-02</t>
  </si>
  <si>
    <t>Ręczne czyszczenie nawierzchni drogowej ulepszonej (beton,kostka)
poz.42</t>
  </si>
  <si>
    <t>Skropienie nawierzchni drogowej asfaltem
poz.42</t>
  </si>
  <si>
    <t>Nawierzchnia z mieszanek mineralno-bitumicznych grysowych - warstwa ścieralna asfaltowa - grubość po zagęszczeniu 3 cm
poz.42</t>
  </si>
  <si>
    <t>Nawierzchnia z mieszanek mineralno-bitumicznych grysowych - warstwa ścieralna asfaltowa - za każdy dalszy 1 cm grubości po zagęszczeniu
poz.42</t>
  </si>
  <si>
    <t>45
d.2.7</t>
  </si>
  <si>
    <t>46
d.2.7</t>
  </si>
  <si>
    <t>47
d.2.7</t>
  </si>
  <si>
    <t>48
d.2.7</t>
  </si>
  <si>
    <t>3. Dodatkowe odwodnienie na ul. Lipowej</t>
  </si>
  <si>
    <t>Roboty remontowe - cięcie piłą nawierzchni bitumicznych na gł. 6-10 cm - cięcie nawierzchni w miejscu deomntażu studzienki ściekowej i montażu nowego wpustu
3.50*2</t>
  </si>
  <si>
    <t>Wykopy liniowe o ścianach pionowych głębokości do 9 m i szer. do 2,5 m w gruncie kat. I-II pod fundamenty, rurociągi i kolektory w gruntach suchych z wydobyciem urobku wyciągiem mechanicznym
9.50*1.50*0.76+2.00*2.00*2.00</t>
  </si>
  <si>
    <t>49
d.3</t>
  </si>
  <si>
    <t>50
d.3</t>
  </si>
  <si>
    <t>Kanały rurowe - podłoża z materiałów sypkich o grubości 10 cmKanały rurowe - podłoża z materiałów sypkich o grubości 10 cm
9.50*0.76+2.00*2.009.50*0.76+2.00*2.00</t>
  </si>
  <si>
    <t>Kanały z rur PVC łączonych na wcisk o śr. zewn. 160 mm
9.50</t>
  </si>
  <si>
    <t>51
d.3</t>
  </si>
  <si>
    <t>52
d.3</t>
  </si>
  <si>
    <t>Studzienki ściekowe z gotowych elementów betonowe o śr. 500 mm z osadnikiem bez syfonu
2.0</t>
  </si>
  <si>
    <t>KNR 2-18
0613-01</t>
  </si>
  <si>
    <t>Studnie rewizyjne z kręgów betonowych o śr. 1000 mm w gotowym wykopie o głębokości 3 m
1.0</t>
  </si>
  <si>
    <t>53
d.3</t>
  </si>
  <si>
    <t>54
d.3</t>
  </si>
  <si>
    <t>Wymiana gruntu - piasek, zasypka mechaniczna oraz zagęszczanie zasypki warstwami 30 cm, ubijaki ręczne i mechaniczne
poz.50-9.50*0.08*0.08*3.14-3.14*0.60*0.60*2</t>
  </si>
  <si>
    <t>Wywóz ziemi samochodami samowyładowczymi na odległość do 1 km grunt kat. IV
poz.50</t>
  </si>
  <si>
    <t>55
d.3</t>
  </si>
  <si>
    <t>56
d.3</t>
  </si>
  <si>
    <t>Wyrównanie istniejącej podbudowy tłuczniem kamiennym sortowanym z zagęszczeniem mechanicznym - średnia grubość warstwy po zagęszczeniu do 10 cm
3.50*0.76</t>
  </si>
  <si>
    <t>57
d.3</t>
  </si>
  <si>
    <t>58
d.3</t>
  </si>
  <si>
    <t>59
d.3</t>
  </si>
  <si>
    <t>60
d.3</t>
  </si>
  <si>
    <t>Humusowanie skarp z obsianiem przy grubości warstwy humusu 5 cm
6.00*2.00</t>
  </si>
  <si>
    <t>61
d.3</t>
  </si>
  <si>
    <t>62
d.3</t>
  </si>
  <si>
    <t>63
d.3</t>
  </si>
  <si>
    <t>64
d.3</t>
  </si>
  <si>
    <t>4. Likwidacja zjazdu + połączenie ciągu pieszego</t>
  </si>
  <si>
    <t>Roboty remontowe - cięcie piłą nawierzchni bitumicznych na gł. 6-10 cm - cięcie nawierzchni w miejscu deomntażu studzienki ściekowej i montażu nowego wpustu
11.00</t>
  </si>
  <si>
    <t>KNR 2-31
0801-07</t>
  </si>
  <si>
    <t>Mechaniczne rozebranie podbudowy z mas mineralno-bitumicznych o grubości 4 cm
37.50</t>
  </si>
  <si>
    <t>Rozebranie krawężników betonowych 15x30 cm na podsypce cementowopiaskowej
32.00</t>
  </si>
  <si>
    <t>66
d.4</t>
  </si>
  <si>
    <t>67
d.4</t>
  </si>
  <si>
    <t>Rozebranie chodników, wysepek przystankowych i przejść dla pieszych z kostki brukowej betonowej gr. 8 cm - rozebranie kostki na chodniku w celu dowiązania wysokosciowego
10.00</t>
  </si>
  <si>
    <t>68
d.4</t>
  </si>
  <si>
    <t>69
d.4</t>
  </si>
  <si>
    <t>70
d.4</t>
  </si>
  <si>
    <r>
      <t>Roboty ziemne wykonywane koparkami przedsiębiernymi o poj. łyżki 0.60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gruncie kat. IV z transportem urobku samochodami samowyładowczymi na odległość do 1 km
8.10*1.50*0.24</t>
    </r>
  </si>
  <si>
    <t>71
d.4</t>
  </si>
  <si>
    <t>72
d.4</t>
  </si>
  <si>
    <t>Mechaniczne profilowanie i zagęszczenie podłoża pod warstwy konstrukcyjne nawierzchni w gruncie kat. I-IV
8.10*1.50</t>
  </si>
  <si>
    <t>73
d.4</t>
  </si>
  <si>
    <t>74
d.4</t>
  </si>
  <si>
    <t>Podbudowa z kruszywa łamanego - warstwa dolna o grubości po zagęszczeniu 15 cm
8.10*1.50</t>
  </si>
  <si>
    <t>Nawierzchnie z kostki brukowej betonowej o grubości 6 cm na podsypce cementowo-piaskowej
8.10*1.50</t>
  </si>
  <si>
    <t>75
d.4</t>
  </si>
  <si>
    <t>76
d.4</t>
  </si>
  <si>
    <t>Obrzeża betonowe o wymiarach 30x8 cm na podsypce piaskowej z wypełnieniem spoin piaskiem
11.00</t>
  </si>
  <si>
    <t>Krawężniki betonowe wystające o wymiarach 15x30 cm na podsypce piaskowej
11.00</t>
  </si>
  <si>
    <t>77
d.4</t>
  </si>
  <si>
    <t>78
d.4</t>
  </si>
  <si>
    <t>79
d.4</t>
  </si>
  <si>
    <t>Humusowanie skarp z obsianiem przy grubości warstwy humusu 5 cm
35.00</t>
  </si>
  <si>
    <t>80
d.4</t>
  </si>
  <si>
    <t>81
d.4</t>
  </si>
  <si>
    <t>5. Budowa parkingu</t>
  </si>
  <si>
    <t>Mechaniczne rozebranie podbudowy z mas mineralno-bitumicznych o grubości 4 cm
394.00</t>
  </si>
  <si>
    <t>Rozebranie krawężników betonowych 15x30 cm na podsypce cementowopiaskowej
63.38</t>
  </si>
  <si>
    <t>83
d.5</t>
  </si>
  <si>
    <t>84
d.5</t>
  </si>
  <si>
    <t>85
d.5</t>
  </si>
  <si>
    <t>86
d.5</t>
  </si>
  <si>
    <r>
      <t>Roboty ziemne wykonywane koparkami przedsiębiernymi o poj. łyżki 0.60 m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w gruncie kat. IV z transportem urobku samochodami samowyładowczymi na odległość do 1 km
520.00*0.31</t>
    </r>
  </si>
  <si>
    <t>87
d.5</t>
  </si>
  <si>
    <t>88
d.5</t>
  </si>
  <si>
    <t>Wykopy liniowe o ścianach pionowych głębokości do 9 m i szer. do 2,5 m w gruncie kat. I-II pod fundamenty, rurociągi i kolektory w gruntach suchych z wydobyciem urobku wyciągiem mechanicznym
&lt;przykanaliki&gt;16.10*1.50*0.76+&lt;studnia&gt;2.00*2.00*2.00</t>
  </si>
  <si>
    <t>Kanały rurowe - podłoża z materiałów sypkich o grubości 10 cm
16.10*0.76</t>
  </si>
  <si>
    <t>89
d.5</t>
  </si>
  <si>
    <t>90
d.5</t>
  </si>
  <si>
    <t>Kanały z rur PVC łączonych na wcisk o śr. zewn. 160 mm
16.10</t>
  </si>
  <si>
    <t>Studzienki ściekowe z gotowych elementów betonowe o śr. 500 mm z osadnikiem bez syfonu
3.0</t>
  </si>
  <si>
    <t>91
d.5</t>
  </si>
  <si>
    <t>92
d.5</t>
  </si>
  <si>
    <t>93
d.5</t>
  </si>
  <si>
    <t>94
d.5</t>
  </si>
  <si>
    <t>95
d.5</t>
  </si>
  <si>
    <t>96
d.5</t>
  </si>
  <si>
    <t>Mechaniczne profilowanie i zagęszczenie podłoża pod warstwy konstrukcyjne nawierzchni w gruncie kat. I-IV
520.00</t>
  </si>
  <si>
    <t>97
d.5</t>
  </si>
  <si>
    <t>98
d.5</t>
  </si>
  <si>
    <t>99
d.5</t>
  </si>
  <si>
    <t>100
d.5</t>
  </si>
  <si>
    <t>Krawężniki betonowe wystające o wymiarach 15x30 cm na podsypce piaskowej
69.00</t>
  </si>
  <si>
    <t>101
d.5</t>
  </si>
  <si>
    <t>102
d.5</t>
  </si>
  <si>
    <t>Humusowanie skarp z obsianiem przy grubości warstwy humusu 5 cm
6.00*0.5</t>
  </si>
  <si>
    <t>103
d.5</t>
  </si>
  <si>
    <t>6. Budowa chodnika łączącego dwa parkingi</t>
  </si>
  <si>
    <r>
      <t>Roboty ziemne wykonywane koparkami przedsiębiernymi o poj. łyżki 0.60 m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w gruncie kat. IV z transportem urobku samochodami samowyładowczymi na odległość do 1 km
34.00*0.24</t>
    </r>
  </si>
  <si>
    <t>105
d.6</t>
  </si>
  <si>
    <t>Mechaniczne profilowanie i zagęszczenie podłoża pod warstwy konstrukcyjne nawierzchni w gruncie kat. I-IV
33.77</t>
  </si>
  <si>
    <t>106
d.6</t>
  </si>
  <si>
    <t>107
d.6</t>
  </si>
  <si>
    <t>Obrzeża betonowe o wymiarach 30x8 cm na podsypce piaskowej z wypełnieniem spoin piaskiem
48.30</t>
  </si>
  <si>
    <t>108
d.6</t>
  </si>
  <si>
    <t>109
d.6</t>
  </si>
  <si>
    <t>110
d.6</t>
  </si>
  <si>
    <t>111
d.6</t>
  </si>
  <si>
    <t>7.1. Roboty rozbiórkowe</t>
  </si>
  <si>
    <t>KNR AT-03
0104-02</t>
  </si>
  <si>
    <t>113
d.7.1</t>
  </si>
  <si>
    <t>114
d.7.1</t>
  </si>
  <si>
    <t>KNR 2-31
0815-01
analogia</t>
  </si>
  <si>
    <t>Rozebranie chodników, wysepek przystankowych i przejść dla pieszych z kostki brukowej betonowej gr. 8 cm - rozebranie chodnika z płyt 50x50
146.0</t>
  </si>
  <si>
    <t>Rozebranie obrzeży betonowych o wymiarach 8x30 cm
101.70</t>
  </si>
  <si>
    <t>115
d.7.1</t>
  </si>
  <si>
    <t>116
d.7.1</t>
  </si>
  <si>
    <t>117
d.7.1</t>
  </si>
  <si>
    <t>118
d.7.1</t>
  </si>
  <si>
    <t>119
d.7.1</t>
  </si>
  <si>
    <t>7.2. Roboty nawierzchniowe</t>
  </si>
  <si>
    <t>121
d.7.2</t>
  </si>
  <si>
    <t>122
d.7.2</t>
  </si>
  <si>
    <t>123
d.7.2</t>
  </si>
  <si>
    <t>Obrzeża betonowe o wymiarach 30x8 cm na podsypce piaskowej z wypełnieniem spoin piaskiem
101.70</t>
  </si>
  <si>
    <t>124
d.7.2</t>
  </si>
  <si>
    <t>125
d.7.2</t>
  </si>
  <si>
    <t>126
d.7.2</t>
  </si>
  <si>
    <t>127
d.7.2</t>
  </si>
  <si>
    <t>128
d.7.2</t>
  </si>
  <si>
    <t>129
d.7.2</t>
  </si>
  <si>
    <t>133
d.7.3</t>
  </si>
  <si>
    <t>134
d.7.3</t>
  </si>
  <si>
    <t>8. Przebudowa zjazdu do archiwum</t>
  </si>
  <si>
    <t>8.1. Ściana oporowa</t>
  </si>
  <si>
    <r>
      <t>Roboty ziemne wykonywane koparkami przedsiębiernymi o poj. łyżki 0.60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gruncie kat. IV z transportem urobku samochodami samowyładowczymi na odległość do 1 km - ziemia za ścianą oporową i zeskarpowanie do skosu 1 do
1,5
243.75</t>
    </r>
  </si>
  <si>
    <t>KNR 4-01
0348-06</t>
  </si>
  <si>
    <t>Rozebranie ścianki grubości do 15 cm z bloczków lub płyt z betonu komórkowego na zaprawie cementowo-wapiennej
25.00*3.00</t>
  </si>
  <si>
    <t>KNR 4-04
1102-04</t>
  </si>
  <si>
    <t>KNR 4-04
1102-05</t>
  </si>
  <si>
    <t>137
d.8.1</t>
  </si>
  <si>
    <t>138
d.8.1</t>
  </si>
  <si>
    <t>KNR 2-02
1101-01</t>
  </si>
  <si>
    <t>Podkłady betonowe na podłożu gruntowym
25.00*1.00*0.20</t>
  </si>
  <si>
    <t>139
d.8.1</t>
  </si>
  <si>
    <t>Montaż ściany oporowej typu L o wymiarach 300x100 cm
25.00</t>
  </si>
  <si>
    <t>KNR 2-03
0103-03</t>
  </si>
  <si>
    <t>Dylatacje pionowe w elementach żelbetowych
100.0</t>
  </si>
  <si>
    <t>140
d.8.1</t>
  </si>
  <si>
    <t>141
d.8.1</t>
  </si>
  <si>
    <t>KNR 2-02
0604-03</t>
  </si>
  <si>
    <t>Izolacje przeciwwilgociowe z papy powierzchni poziomych na lepiku na gorąco - pierwsza warstwa - w miejscu występowania dylatacji
50.0</t>
  </si>
  <si>
    <t>KNR 2-02
0602-01</t>
  </si>
  <si>
    <t>142
d.8.1</t>
  </si>
  <si>
    <t>143
d.8.1</t>
  </si>
  <si>
    <t>KNR 2-02
0602-02</t>
  </si>
  <si>
    <t>Izolacje przeciwwilgociowe powłokowe bitumiczne poziome - wykonywane na zimno z emulsji asfaltowej - druga i następna warstwa
3.00*25.00+25.00*1.00</t>
  </si>
  <si>
    <t>Izolacje przeciwwilgociowe powłokowe bitumiczne poziome - wykonywane na zimno z emulsji asfaltowej - pierwsza warstwa
3.00*25.00+25.00*1.00</t>
  </si>
  <si>
    <t>KNR-W 2-01
0222-01</t>
  </si>
  <si>
    <t>144
d.8.1</t>
  </si>
  <si>
    <t>145
d.8.1</t>
  </si>
  <si>
    <t>KNNR 2
1004-01
analogia</t>
  </si>
  <si>
    <t>Mineralne tynki dekoracyjne zewnętrzne, ręcznie, faktura nakrapiana z uzupełnieniem ubytków podłoża zaprawą wyrównującą
25.00*2.00</t>
  </si>
  <si>
    <t>KNR 2-02
1505-11
analogia</t>
  </si>
  <si>
    <t>Malowanie 2-krotne zewnętrznych tynków farbą sylikatową elewacyjną
25.00*2.00</t>
  </si>
  <si>
    <t>146
d.8.1</t>
  </si>
  <si>
    <t>147
d.8.1</t>
  </si>
  <si>
    <t>Wykonanie balustrady na uprzednio zabudowanych ścianach oporowych zgodnie z dokumentacją projektową
25.00</t>
  </si>
  <si>
    <t>148
d.8.1</t>
  </si>
  <si>
    <t>8.2. Zjazd do archiwum</t>
  </si>
  <si>
    <r>
      <t>Roboty ziemne wykonywane koparkami przedsiębiernymi o poj. łyżki 0.60 m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w gruncie kat. IV z transportem urobku samochodami samowyładowczymi na odległość do 1 km - ziemia za ścianą oporową i zeskarpowanie do skosu 1 do
1,5
30.16</t>
    </r>
  </si>
  <si>
    <t>Wykopy liniowe o ścianach pionowych głębokości do 9 m i szer. do 2,5 m w gruncie kat. I-II pod fundamenty, rurociągi i kolektory w gruntach suchych z wydobyciem urobku wyciągiem mechanicznym
&lt;studnia chłonna&gt;2.5*2.5*3.00+&lt;wpust&gt;1.00*1.00*1.50 +&lt;rury&gt;10.00*1.00*0.76</t>
  </si>
  <si>
    <t>Kanały rurowe - podłoża z materiałów sypkich o grubości 10 cm
&lt;studnia chłonna&gt;2.5*2.5+&lt;wpust&gt;1.00*1.00 +&lt;rury&gt;10.00*0.76</t>
  </si>
  <si>
    <t>151
d.8.2</t>
  </si>
  <si>
    <t>152
d.8.2</t>
  </si>
  <si>
    <t>Kanały z rur PVC łączonych na wcisk o śr. zewn. 160 mm
10.00</t>
  </si>
  <si>
    <t>153
d.8.2</t>
  </si>
  <si>
    <t>KNR 2-31
0604-05</t>
  </si>
  <si>
    <t>Studnie chłonne z kręgów o śr. 1.2 m i głębokości 2.0 m
1.0</t>
  </si>
  <si>
    <t>154
d.8.2</t>
  </si>
  <si>
    <t>155
d.8.2</t>
  </si>
  <si>
    <t>156
d.8.2</t>
  </si>
  <si>
    <t>Wymiana gruntu - piasek, zasypka mechaniczna oraz zagęszczanie zasypki warstwami 30 cm, ubijaki ręczne i mechaniczne
poz.151-10.00*0.08*0.08*3.14-3.14*0.70*0.70*3-3.14*0.35*0.35*1.50</t>
  </si>
  <si>
    <t>157
d.8.2</t>
  </si>
  <si>
    <t>158
d.8.2</t>
  </si>
  <si>
    <t>Mechaniczne profilowanie i zagęszczenie podłoża pod warstwy konstrukcyjne nawierzchni w gruncie kat. I-IV
104.00</t>
  </si>
  <si>
    <t>159
d.8.2</t>
  </si>
  <si>
    <t>160
d.8.2</t>
  </si>
  <si>
    <t>161
d.8.2</t>
  </si>
  <si>
    <t>162
d.8.2</t>
  </si>
  <si>
    <t>163
d.8.2</t>
  </si>
  <si>
    <t>164
d.8.2</t>
  </si>
  <si>
    <t>165
d.8.2</t>
  </si>
  <si>
    <t>166
d.8.2</t>
  </si>
  <si>
    <t>Obrzeża betonowe o wymiarach 30x8 cm na podsypce piaskowej z wypełnieniem spoin piaskiem
15.00</t>
  </si>
  <si>
    <t>KNR 2-31
0606-01</t>
  </si>
  <si>
    <t>Odwodnienie liniowe typu ACO Drain wykonanie zgodnie z planem sytuacyjnym
8.00</t>
  </si>
  <si>
    <t>167
d.8.2</t>
  </si>
  <si>
    <t>168
d.8.2</t>
  </si>
  <si>
    <t>KNR 2-31
0403-01
analogia</t>
  </si>
  <si>
    <t>Palisada betonowa 18x12x80 cm - oddzielenie zjazdu do archiwum od schodów
3.10</t>
  </si>
  <si>
    <t>Rozebranie krawężników betonowych 15x30 cm na podsypce cementowopiaskowej
67.0</t>
  </si>
  <si>
    <t>Nawierzchnie z kostki brukowej betonowej o grubości 6 cm na podsypce cementowo-piaskowej
146.0</t>
  </si>
  <si>
    <t>7.3. Odtworzenie nawierzchni placu</t>
  </si>
  <si>
    <t>Krawężniki betonowe wystające o wymiarach 15x30 cm na podsypce piaskowej
67.0</t>
  </si>
  <si>
    <t>Podbudowa z kruszywa łamanego - warstwa górna - za każdy dalszy 1 cm grubości po zagęszczeniu - docelowo 5 cm 0/31,5
Krotność = -3
352.0</t>
  </si>
  <si>
    <t>130
d.7.2</t>
  </si>
  <si>
    <t>131
d.7.2</t>
  </si>
  <si>
    <t>135
d.7.3</t>
  </si>
  <si>
    <t>136
d.7.3</t>
  </si>
  <si>
    <t>149
d.8.1</t>
  </si>
  <si>
    <t>150
d.8.1</t>
  </si>
  <si>
    <t>169
d.8.2</t>
  </si>
  <si>
    <t>170
d.8.2</t>
  </si>
  <si>
    <r>
      <t xml:space="preserve">Wywiezienie gruzu z terenu rozbiórki przy mechanicznym załadowaniu i ręcznym wyładowaniu samochodem ciężarowym - dodatek za każdy następny rozpoczęty
1 km </t>
    </r>
    <r>
      <rPr>
        <b/>
        <sz val="9"/>
        <rFont val="Times New Roman"/>
        <family val="1"/>
      </rPr>
      <t>- WYKONAWCA ROBÓT USTALI ODLEGŁOŚĆ TRANSPORTU INDYWIDUALNIE I UWZGLĘDNI KOSZTY ZAGOSPODAROWANIA GRUZU</t>
    </r>
    <r>
      <rPr>
        <sz val="9"/>
        <rFont val="Times New Roman"/>
        <family val="1"/>
      </rPr>
      <t xml:space="preserve">
poz.139</t>
    </r>
  </si>
  <si>
    <t>KNR 2-02
2204-03
kalk. własna</t>
  </si>
  <si>
    <t>Zasypywanie wykopów spycharkami z przemieszczeniem gruntu na odległość do 10 m w gruncie kat. I-III
poz.137</t>
  </si>
  <si>
    <t>Wywóz ziemi samochodami samowyładowczymi na odległość do 1 km grunt kat. IV
poz.153</t>
  </si>
  <si>
    <t>Podbudowa z kruszywa łamanego - warstwa dolna o grubości po zagęszczeniu 15 cm
poz.162</t>
  </si>
  <si>
    <t>Nawierzchnie z kostki brukowej betonowej o grubości 6 cm na podsypce cementowo-piaskowej
poz.162</t>
  </si>
  <si>
    <t>Ława pod odwodnienia liniowe, betonowa z oporem
poz.167*0.08</t>
  </si>
  <si>
    <t>Ława pod palisadę, betonowa z oporem
poz.169*0.08</t>
  </si>
  <si>
    <r>
      <t xml:space="preserve">Wywóz ziemi samochodami samowyładowczymi - za każdy następny 1 km  </t>
    </r>
    <r>
      <rPr>
        <b/>
        <sz val="9"/>
        <rFont val="Times New Roman"/>
        <family val="1"/>
      </rPr>
      <t>- WYKONAWCA ROBÓT USTALI ODLEGŁOŚĆ TRANSPORTU INDYWIDUALNIE I UWZGLĘDNI KOSZTY ZAGOSPODAROWANIA ZIEMI</t>
    </r>
    <r>
      <rPr>
        <sz val="9"/>
        <rFont val="Times New Roman"/>
        <family val="1"/>
      </rPr>
      <t xml:space="preserve">
poz.160</t>
    </r>
  </si>
  <si>
    <r>
      <t xml:space="preserve">Wywóz ziemi samochodami samowyładowczymi - za każdy następny 1 km  </t>
    </r>
    <r>
      <rPr>
        <b/>
        <sz val="9"/>
        <rFont val="Times New Roman"/>
        <family val="1"/>
      </rPr>
      <t>- WYKONAWCA ROBÓT USTALI ODLEGŁOŚĆ TRANSPORTU INDYWIDUALNIE I UWZGLĘDNI KOSZTY ZAGOSPODAROWANIA ZIEMI</t>
    </r>
    <r>
      <rPr>
        <sz val="9"/>
        <rFont val="Times New Roman"/>
        <family val="1"/>
      </rPr>
      <t xml:space="preserve">
poz.151</t>
    </r>
  </si>
  <si>
    <t xml:space="preserve">Budowa parkingu przy Urzędzie Gminy w Suszcu wraz z budową i przebudową drogi dojazdowej” – Etap V </t>
  </si>
  <si>
    <r>
      <t xml:space="preserve">Wywiezienie gruzu z terenu rozbiórki przy mechanicznym załadowaniu i wyładowaniu samochodem samowyładowczym - dodatek za każdy następny rozpoczęty 1 km  - </t>
    </r>
    <r>
      <rPr>
        <b/>
        <sz val="9"/>
        <rFont val="Times New Roman"/>
        <family val="1"/>
      </rPr>
      <t>WYKONAWCA ROBÓT USTALI ODLEGŁOŚĆ TRANSPORTU INDYWIDUALNIE I UWZGLĘDNI KOSZTY ZAGOSPODAROWANIA GRUZU</t>
    </r>
    <r>
      <rPr>
        <sz val="9"/>
        <rFont val="Times New Roman"/>
        <family val="1"/>
      </rPr>
      <t xml:space="preserve">
poz.12</t>
    </r>
  </si>
  <si>
    <t>KNR 2-18
0613-02</t>
  </si>
  <si>
    <t>Studnie rewizyjne z kręgów betonowych o śr. 1000 mm w gotowym wykopie za każde 0.5m różnicy głębokości
Krotność = -2
1.0</t>
  </si>
  <si>
    <t>0.5m stud.</t>
  </si>
  <si>
    <t>65
d.3</t>
  </si>
  <si>
    <t>82
d.4</t>
  </si>
  <si>
    <t>104
d.5</t>
  </si>
  <si>
    <t>112
d.6</t>
  </si>
  <si>
    <t>120
d.7.1</t>
  </si>
  <si>
    <t>132
d.7.2</t>
  </si>
  <si>
    <r>
      <t xml:space="preserve">Wywóz ziemi samochodami samowyładowczymi - za każdy następny 1 km  </t>
    </r>
    <r>
      <rPr>
        <b/>
        <sz val="9"/>
        <rFont val="Times New Roman"/>
        <family val="1"/>
      </rPr>
      <t>- WYKONAWCA ROBÓT USTALI ODLEGŁOŚĆ TRANSPORTU INDYWIDUALNIE I UWZGLĘDNI KOSZTY ZAGOSPODAROWANIA ZIEMI</t>
    </r>
    <r>
      <rPr>
        <sz val="9"/>
        <rFont val="Times New Roman"/>
        <family val="1"/>
      </rPr>
      <t xml:space="preserve">
poz.57</t>
    </r>
  </si>
  <si>
    <t>Nawierzchnia z mieszanek mineralno-bitumicznych grysowych - warstwa wiążąca asfaltowa - grubość po zagęszczeniu 4 cm
poz.59</t>
  </si>
  <si>
    <t>Nawierzchnia z mieszanek mineralno-bitumicznych grysowych - warstwa wiążąca asfaltowa - za każdy dalszy 1 cm grubości po zagęszczeniu
Krotność = 2
poz.59</t>
  </si>
  <si>
    <t>Ręczne czyszczenie nawierzchni drogowej ulepszonej (beton,kostka)
poz.59</t>
  </si>
  <si>
    <t>Nawierzchnia z mieszanek mineralno-bitumicznych grysowych - warstwa ścieralna asfaltowa - grubość po zagęszczeniu 3 cm
poz.59</t>
  </si>
  <si>
    <t>Nawierzchnia z mieszanek mineralno-bitumicznych grysowych - warstwa ścieralna asfaltowa - za każdy dalszy 1 cm grubości po zagęszczeniu
poz.59</t>
  </si>
  <si>
    <t>Rozebranie ław pod krawężniki z betonu
poz.68*0.08</t>
  </si>
  <si>
    <t>Wywiezienie gruzu z terenu rozbiórki przy mechanicznym załadowaniu i wyładowaniu samochodem samowyładowczym na odległość 1 km
poz.67*0.04+poz.68*0.15*0.30+poz.69+poz.70*0.08</t>
  </si>
  <si>
    <r>
      <t xml:space="preserve">Wywiezienie gruzu z terenu rozbiórki przy mechanicznym załadowaniu i wyładowaniu samochodem samowyładowczym - dodatek za każdy następny rozpoczęty 1 km </t>
    </r>
    <r>
      <rPr>
        <b/>
        <sz val="9"/>
        <rFont val="Times New Roman"/>
        <family val="1"/>
      </rPr>
      <t>- WYKONAWCA ROBÓT USTALI ODLEGŁOŚĆ TRANSPORTU INDYWIDUALNIE I UWZGLĘDNI KOSZTY ZAGOSPODAROWANIA GRUZU</t>
    </r>
    <r>
      <rPr>
        <sz val="9"/>
        <rFont val="Times New Roman"/>
        <family val="1"/>
      </rPr>
      <t xml:space="preserve">
poz.71</t>
    </r>
  </si>
  <si>
    <r>
      <t xml:space="preserve">Wywóz ziemi samochodami samowyładowczymi - za każdy następny 1 km  </t>
    </r>
    <r>
      <rPr>
        <b/>
        <sz val="9"/>
        <rFont val="Times New Roman"/>
        <family val="1"/>
      </rPr>
      <t>- WYKONAWCA ROBÓT USTALI ODLEGŁOŚĆ TRANSPORTU INDYWIDUALNIE I UWZGLĘDNI KOSZTY ZAGOSPODAROWANIA ZIEMI</t>
    </r>
    <r>
      <rPr>
        <sz val="9"/>
        <rFont val="Times New Roman"/>
        <family val="1"/>
      </rPr>
      <t xml:space="preserve">
poz.73</t>
    </r>
  </si>
  <si>
    <t>Ława pod obrzeża betonowa z oporem
poz.78*0.045</t>
  </si>
  <si>
    <t>Ława pod krawężniki betonowa z oporem
poz.80*0.08</t>
  </si>
  <si>
    <t>Rozebranie ław pod krawężniki z betonu
poz.84*0.08</t>
  </si>
  <si>
    <t>Wywiezienie gruzu z terenu rozbiórki przy mechanicznym załadowaniu i wyładowaniu samochodem samowyładowczym na odległość 1 km
poz.83*0.04+poz.84*0.15*0.30+poz.85</t>
  </si>
  <si>
    <r>
      <t xml:space="preserve">Wywiezienie gruzu z terenu rozbiórki przy mechanicznym załadowaniu i wyładowaniu samochodem samowyładowczym - dodatek za każdy następny rozpoczęty 1 km </t>
    </r>
    <r>
      <rPr>
        <b/>
        <sz val="9"/>
        <rFont val="Times New Roman"/>
        <family val="1"/>
      </rPr>
      <t>- WYKONAWCA ROBÓT USTALI ODLEGŁOŚĆ TRANSPORTU INDYWIDUALNIE I UWZGLĘDNI KOSZTY ZAGOSPODAROWANIA GRUZU</t>
    </r>
    <r>
      <rPr>
        <sz val="9"/>
        <rFont val="Times New Roman"/>
        <family val="1"/>
      </rPr>
      <t xml:space="preserve">
poz.86</t>
    </r>
  </si>
  <si>
    <r>
      <t xml:space="preserve">Wywóz ziemi samochodami samowyładowczymi - za każdy następny 1 km </t>
    </r>
    <r>
      <rPr>
        <b/>
        <sz val="9"/>
        <rFont val="Times New Roman"/>
        <family val="1"/>
      </rPr>
      <t>- WYKONAWCA ROBÓT USTALI ODLEGŁOŚĆ TRANSPORTU INDYWIDUALNIE I UWZGLĘDNI KOSZTY ZAGOSPODAROWANIA ZIEMI</t>
    </r>
    <r>
      <rPr>
        <sz val="9"/>
        <rFont val="Times New Roman"/>
        <family val="1"/>
      </rPr>
      <t xml:space="preserve">
poz.88</t>
    </r>
  </si>
  <si>
    <t>Wymiana gruntu - piasek, zasypka mechaniczna oraz zagęszczanie zasypki warstwami 30 cm, ubijaki ręczne i mechaniczne
poz.90-16.10*0.08*0.08*3.14-3.14*0.60*0.60*2</t>
  </si>
  <si>
    <t>Wywóz ziemi samochodami samowyładowczymi na odległość do 1 km grunt kat. IV
poz.90</t>
  </si>
  <si>
    <t>Wywóz ziemi samochodami samowyładowczymi - za każdy następny 1 km
poz.96</t>
  </si>
  <si>
    <t>Podbudowa z kruszywa łamanego - warstwa dolna o grubości po zagęszczeniu 15 cm
poz.98</t>
  </si>
  <si>
    <t>Podbudowa z kruszywa łamanego - warstwa górna - za każdy dalszy 1 cm grubości po zagęszczeniu
Krotność = 5
poz.98</t>
  </si>
  <si>
    <t>Nawierzchnie z kostki brukowej betonowej o grubości 8 cm na podsypce cementowo-piaskowej
poz.98</t>
  </si>
  <si>
    <t>Ława pod krawężniki betonowa z oporem
poz.102*0.08</t>
  </si>
  <si>
    <r>
      <t xml:space="preserve">Wywóz ziemi samochodami samowyładowczymi - za każdy następny 1 km </t>
    </r>
    <r>
      <rPr>
        <b/>
        <sz val="9"/>
        <rFont val="Times New Roman"/>
        <family val="1"/>
      </rPr>
      <t>- WYKONAWCA ROBÓT USTALI ODLEGŁOŚĆ TRANSPORTU INDYWIDUALNIE I UWZGLĘDNI KOSZTY ZAGOSPODAROWANIA ZIEMI</t>
    </r>
    <r>
      <rPr>
        <sz val="9"/>
        <rFont val="Times New Roman"/>
        <family val="1"/>
      </rPr>
      <t xml:space="preserve">
poz.105</t>
    </r>
  </si>
  <si>
    <t>Podbudowa z kruszywa łamanego - warstwa dolna o grubości po zagęszczeniu 15 cm
poz.107</t>
  </si>
  <si>
    <t>Nawierzchnie z kostki brukowej betonowej o grubości 6 cm na podsypce cementowo-piaskowej
poz.107</t>
  </si>
  <si>
    <t>Ława pod obrzeża betonowa z oporem
poz.110*0.045</t>
  </si>
  <si>
    <t>Humusowanie skarp z obsianiem przy grubości warstwy humusu 5 cm
poz.110*0.50</t>
  </si>
  <si>
    <t>Rozebranie ław pod krawężniki z betonu
poz.114*0.08</t>
  </si>
  <si>
    <t>Wywiezienie gruzu z terenu rozbiórki przy mechanicznym załadowaniu i wyładowaniu samochodem samowyładowczym na odległość 1 km
poz.114*0.15*0.30+poz.115+poz.116*0.08+poz.117*0.08*0.30+poz.113*0.07</t>
  </si>
  <si>
    <r>
      <t xml:space="preserve">Wywiezienie gruzu z terenu rozbiórki przy mechanicznym załadowaniu i wyładowaniu samochodem samowyładowczym - dodatek za każdy następny rozpoczęty 1 km </t>
    </r>
    <r>
      <rPr>
        <b/>
        <sz val="9"/>
        <rFont val="Times New Roman"/>
        <family val="1"/>
      </rPr>
      <t>- WYKONAWCA ROBÓT USTALI ODLEGŁOŚĆ TRANSPORTU INDYWIDUALNIE I UWZGLĘDNI KOSZTY ZAGOSPODAROWANIA GRUZU</t>
    </r>
    <r>
      <rPr>
        <sz val="9"/>
        <rFont val="Times New Roman"/>
        <family val="1"/>
      </rPr>
      <t xml:space="preserve">
poz.119</t>
    </r>
  </si>
  <si>
    <r>
      <t xml:space="preserve">Wywóz ziemi samochodami samowyładowczymi - za każdy następny 1 km </t>
    </r>
    <r>
      <rPr>
        <b/>
        <sz val="9"/>
        <rFont val="Times New Roman"/>
        <family val="1"/>
      </rPr>
      <t>- WYKONAWCA ROBÓT USTALI ODLEGŁOŚĆ TRANSPORTU INDYWIDUALNIE I UWZGLĘDNI KOSZTY ZAGOSPODAROWANIA ZIEMI</t>
    </r>
    <r>
      <rPr>
        <sz val="9"/>
        <rFont val="Times New Roman"/>
        <family val="1"/>
      </rPr>
      <t xml:space="preserve">
poz.121</t>
    </r>
  </si>
  <si>
    <t>Podbudowa z kruszywa łamanego - warstwa dolna o grubości po zagęszczeniu 15 cm
poz.123</t>
  </si>
  <si>
    <t>Ława pod obrzeża betonowa z oporem
poz.128*0.045</t>
  </si>
  <si>
    <t>Ława pod krawężniki betonowa z oporem
poz.130*0.08</t>
  </si>
  <si>
    <t>Humusowanie skarp z obsianiem przy grubości warstwy humusu 5 cm
poz.128*0.50+37.0*0.50</t>
  </si>
  <si>
    <t>Ręczne czyszczenie nawierzchni drogowej ulepszonej (beton,kostka)
poz.133</t>
  </si>
  <si>
    <t>Skropienie nawierzchni drogowej asfaltem
poz.133</t>
  </si>
  <si>
    <t>Nawierzchnia z mieszanek mineralno-bitumicznych grysowych - warstwa ścieralna asfaltowa - grubość po zagęszczeniu 3 cm
poz.133</t>
  </si>
  <si>
    <t>Wywiezienie gruzu z terenu rozbiórki przy mechanicznym załadowaniu i ręcznym wyładowaniu samochodem ciężarowym na odległość 1 km
poz.138*0.15</t>
  </si>
  <si>
    <t>Ława pod obrzeża betonowa z oporem
poz.165*0.045</t>
  </si>
  <si>
    <t xml:space="preserve">               Indywidualną odległość transportu w poz. 13 d.2.1, 15 d.2.2, 41 d.2.6, 58 d.3, 72 d.4, 74 d.4, 87 d.5, 106 d.6, 120 d.7.1, 
              122 d.7.2, 140 d.8.1, 152 d.8.2 i 161 d.8.2 uwzględnić w cenie jednostkowej dla tej pozycji.</t>
  </si>
  <si>
    <t>9. Tymczasowa organizacja ruchu</t>
  </si>
  <si>
    <t>171 d.9</t>
  </si>
  <si>
    <t>Kalkulacja własna</t>
  </si>
  <si>
    <t xml:space="preserve">Wprowadzenie, utrzymanie i likwidacja organizacji ruchu na czas robót zgodnie z projektem </t>
  </si>
  <si>
    <t>10. Docelowa organizacja ruchu</t>
  </si>
  <si>
    <t>172 d.10</t>
  </si>
  <si>
    <t xml:space="preserve">Wprowadzenie docelowej organizacji ruchu zgodnie z projektem </t>
  </si>
  <si>
    <t>Regulacja pionowa studzienek dla włazów kanałowych
6.0</t>
  </si>
  <si>
    <t>Mechaniczna rozbiórka nawierzchni bitumicznej o gr. 7 cm z wywozem materiału z rozbiórki na odl. do 1 km
412.0</t>
  </si>
  <si>
    <t>Roboty remontowe - cięcie piłą nawierzchni bitumicznych na gł. 6-10 cm
7.0</t>
  </si>
  <si>
    <r>
      <t>Roboty ziemne wykonywane koparkami przedsiębiernymi o poj. łyżki 0.60 m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w gruncie kat. IV z transportem urobku samochodami samowyładowczymi na odległość do 1 km
146.0*0.20+412.0*0.20</t>
    </r>
  </si>
  <si>
    <t>Mechaniczne profilowanie i zagęszczenie podłoża pod warstwy konstrukcyjne nawierzchni w gruncie kat. I-IV
558.0</t>
  </si>
  <si>
    <t>Podbudowa z kruszywa łamanego - warstwa górna o grubości po zagęszczeniu 8 cm - 0/31,5
412.0</t>
  </si>
  <si>
    <t>Nawierzchnia z mieszanek mineralno-bitumicznych grysowych - warstwa wiążąca asfaltowa - grubość po zagęszczeniu 4 cm
412.0</t>
  </si>
  <si>
    <t>7. Wymiana nawierzchni chodników i placu w istniejących parametrach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</si>
</sst>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7" fillId="34" borderId="1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5" borderId="15" xfId="0" applyNumberFormat="1" applyFill="1" applyBorder="1" applyAlignment="1">
      <alignment horizontal="center" vertical="center" wrapText="1"/>
    </xf>
    <xf numFmtId="0" fontId="0" fillId="35" borderId="16" xfId="0" applyNumberForma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right" wrapText="1"/>
    </xf>
    <xf numFmtId="0" fontId="0" fillId="35" borderId="17" xfId="0" applyNumberFormat="1" applyFill="1" applyBorder="1" applyAlignment="1">
      <alignment wrapText="1"/>
    </xf>
    <xf numFmtId="0" fontId="0" fillId="35" borderId="16" xfId="0" applyNumberFormat="1" applyFill="1" applyBorder="1" applyAlignment="1">
      <alignment horizontal="left" wrapText="1"/>
    </xf>
    <xf numFmtId="0" fontId="0" fillId="35" borderId="18" xfId="0" applyNumberFormat="1" applyFill="1" applyBorder="1" applyAlignment="1">
      <alignment horizontal="center" vertical="center" wrapText="1"/>
    </xf>
    <xf numFmtId="0" fontId="0" fillId="35" borderId="19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right" wrapText="1"/>
    </xf>
    <xf numFmtId="0" fontId="0" fillId="35" borderId="0" xfId="0" applyNumberFormat="1" applyFill="1" applyBorder="1" applyAlignment="1">
      <alignment wrapText="1"/>
    </xf>
    <xf numFmtId="0" fontId="0" fillId="35" borderId="0" xfId="0" applyNumberFormat="1" applyFill="1" applyBorder="1" applyAlignment="1">
      <alignment vertical="center" wrapText="1"/>
    </xf>
    <xf numFmtId="0" fontId="0" fillId="35" borderId="20" xfId="0" applyNumberForma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right" wrapText="1"/>
    </xf>
    <xf numFmtId="0" fontId="0" fillId="35" borderId="21" xfId="0" applyNumberFormat="1" applyFill="1" applyBorder="1" applyAlignment="1">
      <alignment wrapText="1"/>
    </xf>
    <xf numFmtId="0" fontId="0" fillId="35" borderId="22" xfId="0" applyNumberFormat="1" applyFill="1" applyBorder="1" applyAlignment="1">
      <alignment horizontal="center" vertical="center" wrapText="1"/>
    </xf>
    <xf numFmtId="0" fontId="0" fillId="35" borderId="23" xfId="0" applyNumberFormat="1" applyFill="1" applyBorder="1" applyAlignment="1">
      <alignment horizontal="center" vertical="center" wrapText="1"/>
    </xf>
    <xf numFmtId="0" fontId="0" fillId="35" borderId="23" xfId="0" applyNumberFormat="1" applyFill="1" applyBorder="1" applyAlignment="1">
      <alignment horizontal="right" vertical="center" wrapText="1"/>
    </xf>
    <xf numFmtId="0" fontId="0" fillId="35" borderId="23" xfId="0" applyNumberFormat="1" applyFill="1" applyBorder="1" applyAlignment="1">
      <alignment vertical="center" wrapText="1"/>
    </xf>
    <xf numFmtId="0" fontId="0" fillId="35" borderId="24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172" fontId="4" fillId="0" borderId="27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172" fontId="4" fillId="0" borderId="29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172" fontId="4" fillId="0" borderId="32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  <xf numFmtId="178" fontId="4" fillId="0" borderId="32" xfId="0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77" fontId="4" fillId="0" borderId="29" xfId="0" applyNumberFormat="1" applyFont="1" applyFill="1" applyBorder="1" applyAlignment="1">
      <alignment vertical="center"/>
    </xf>
    <xf numFmtId="177" fontId="4" fillId="0" borderId="32" xfId="0" applyNumberFormat="1" applyFont="1" applyFill="1" applyBorder="1" applyAlignment="1">
      <alignment vertical="center"/>
    </xf>
    <xf numFmtId="178" fontId="4" fillId="0" borderId="29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178" fontId="4" fillId="0" borderId="35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horizontal="right" vertical="center"/>
    </xf>
    <xf numFmtId="172" fontId="4" fillId="0" borderId="29" xfId="0" applyNumberFormat="1" applyFont="1" applyFill="1" applyBorder="1" applyAlignment="1">
      <alignment horizontal="right" vertical="center"/>
    </xf>
    <xf numFmtId="172" fontId="4" fillId="0" borderId="3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4" fontId="7" fillId="34" borderId="3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178" fontId="4" fillId="0" borderId="37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wrapText="1"/>
    </xf>
    <xf numFmtId="178" fontId="4" fillId="0" borderId="39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 wrapText="1"/>
    </xf>
    <xf numFmtId="178" fontId="4" fillId="0" borderId="4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vertical="center" wrapText="1"/>
    </xf>
    <xf numFmtId="178" fontId="4" fillId="0" borderId="43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vertical="center" wrapText="1"/>
    </xf>
    <xf numFmtId="178" fontId="4" fillId="0" borderId="46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0" fontId="0" fillId="35" borderId="0" xfId="0" applyNumberFormat="1" applyFill="1" applyBorder="1" applyAlignment="1">
      <alignment horizontal="left" wrapText="1"/>
    </xf>
    <xf numFmtId="0" fontId="0" fillId="35" borderId="20" xfId="0" applyNumberFormat="1" applyFill="1" applyBorder="1" applyAlignment="1">
      <alignment horizontal="left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0" xfId="0" applyNumberFormat="1" applyFont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0" fillId="35" borderId="0" xfId="0" applyNumberFormat="1" applyFont="1" applyFill="1" applyBorder="1" applyAlignment="1">
      <alignment horizontal="left" wrapText="1"/>
    </xf>
    <xf numFmtId="0" fontId="0" fillId="35" borderId="20" xfId="0" applyNumberFormat="1" applyFont="1" applyFill="1" applyBorder="1" applyAlignment="1">
      <alignment horizontal="left" wrapText="1"/>
    </xf>
    <xf numFmtId="0" fontId="3" fillId="34" borderId="52" xfId="0" applyFont="1" applyFill="1" applyBorder="1" applyAlignment="1">
      <alignment horizontal="left"/>
    </xf>
    <xf numFmtId="0" fontId="3" fillId="34" borderId="53" xfId="0" applyFont="1" applyFill="1" applyBorder="1" applyAlignment="1">
      <alignment horizontal="left"/>
    </xf>
    <xf numFmtId="0" fontId="3" fillId="34" borderId="54" xfId="0" applyFont="1" applyFill="1" applyBorder="1" applyAlignment="1">
      <alignment horizontal="left"/>
    </xf>
    <xf numFmtId="0" fontId="7" fillId="0" borderId="0" xfId="0" applyNumberFormat="1" applyFont="1" applyAlignment="1">
      <alignment horizontal="left" vertical="center" wrapText="1"/>
    </xf>
    <xf numFmtId="0" fontId="6" fillId="0" borderId="55" xfId="0" applyNumberFormat="1" applyFont="1" applyBorder="1" applyAlignment="1">
      <alignment horizontal="left" vertical="center" wrapText="1"/>
    </xf>
    <xf numFmtId="0" fontId="6" fillId="0" borderId="56" xfId="0" applyNumberFormat="1" applyFont="1" applyBorder="1" applyAlignment="1">
      <alignment horizontal="left" vertical="center" wrapText="1"/>
    </xf>
    <xf numFmtId="0" fontId="7" fillId="34" borderId="57" xfId="0" applyNumberFormat="1" applyFont="1" applyFill="1" applyBorder="1" applyAlignment="1">
      <alignment horizontal="left" vertical="center" wrapText="1"/>
    </xf>
    <xf numFmtId="0" fontId="7" fillId="34" borderId="14" xfId="0" applyNumberFormat="1" applyFont="1" applyFill="1" applyBorder="1" applyAlignment="1">
      <alignment horizontal="left" vertical="center" wrapText="1"/>
    </xf>
    <xf numFmtId="0" fontId="7" fillId="34" borderId="39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58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0" fontId="5" fillId="0" borderId="60" xfId="0" applyNumberFormat="1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tabSelected="1" zoomScalePageLayoutView="0" workbookViewId="0" topLeftCell="A1">
      <selection activeCell="D121" sqref="D121"/>
    </sheetView>
  </sheetViews>
  <sheetFormatPr defaultColWidth="9.00390625" defaultRowHeight="12.75"/>
  <cols>
    <col min="1" max="1" width="4.125" style="0" customWidth="1"/>
    <col min="2" max="2" width="10.125" style="0" customWidth="1"/>
    <col min="3" max="3" width="42.75390625" style="0" customWidth="1"/>
    <col min="4" max="4" width="9.25390625" style="0" customWidth="1"/>
    <col min="5" max="5" width="7.75390625" style="0" customWidth="1"/>
    <col min="6" max="6" width="9.625" style="0" customWidth="1"/>
    <col min="7" max="7" width="8.25390625" style="0" customWidth="1"/>
    <col min="8" max="8" width="10.875" style="0" customWidth="1"/>
    <col min="9" max="9" width="12.25390625" style="0" bestFit="1" customWidth="1"/>
    <col min="10" max="10" width="12.125" style="0" bestFit="1" customWidth="1"/>
  </cols>
  <sheetData>
    <row r="1" ht="12.75">
      <c r="H1" s="19" t="s">
        <v>46</v>
      </c>
    </row>
    <row r="2" spans="1:9" ht="12.75" customHeight="1">
      <c r="A2" s="132" t="s">
        <v>2</v>
      </c>
      <c r="B2" s="132"/>
      <c r="C2" s="132"/>
      <c r="D2" s="132"/>
      <c r="E2" s="132"/>
      <c r="F2" s="132"/>
      <c r="G2" s="132"/>
      <c r="H2" s="132"/>
      <c r="I2" s="11"/>
    </row>
    <row r="3" spans="1:9" ht="10.5" customHeight="1">
      <c r="A3" s="136" t="s">
        <v>392</v>
      </c>
      <c r="B3" s="136"/>
      <c r="C3" s="136"/>
      <c r="D3" s="136"/>
      <c r="E3" s="136"/>
      <c r="F3" s="136"/>
      <c r="G3" s="136"/>
      <c r="H3" s="136"/>
      <c r="I3" s="11"/>
    </row>
    <row r="4" spans="1:8" ht="4.5" customHeight="1" thickBot="1">
      <c r="A4" s="137"/>
      <c r="B4" s="137"/>
      <c r="C4" s="137"/>
      <c r="D4" s="137"/>
      <c r="E4" s="137"/>
      <c r="F4" s="137"/>
      <c r="G4" s="137"/>
      <c r="H4" s="137"/>
    </row>
    <row r="5" spans="1:8" ht="25.5" thickBot="1" thickTop="1">
      <c r="A5" s="8" t="s">
        <v>4</v>
      </c>
      <c r="B5" s="9" t="s">
        <v>5</v>
      </c>
      <c r="C5" s="9" t="s">
        <v>6</v>
      </c>
      <c r="D5" s="9" t="s">
        <v>7</v>
      </c>
      <c r="E5" s="9" t="s">
        <v>1</v>
      </c>
      <c r="F5" s="9" t="s">
        <v>8</v>
      </c>
      <c r="G5" s="3" t="s">
        <v>3</v>
      </c>
      <c r="H5" s="10" t="s">
        <v>9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7">
        <v>8</v>
      </c>
    </row>
    <row r="7" spans="1:8" ht="14.25" hidden="1" thickBot="1" thickTop="1">
      <c r="A7" s="123" t="s">
        <v>27</v>
      </c>
      <c r="B7" s="124"/>
      <c r="C7" s="124"/>
      <c r="D7" s="124"/>
      <c r="E7" s="124"/>
      <c r="F7" s="124"/>
      <c r="G7" s="124"/>
      <c r="H7" s="125"/>
    </row>
    <row r="8" spans="1:10" ht="13.5" thickTop="1">
      <c r="A8" s="133" t="s">
        <v>66</v>
      </c>
      <c r="B8" s="134"/>
      <c r="C8" s="134"/>
      <c r="D8" s="134"/>
      <c r="E8" s="134"/>
      <c r="F8" s="134"/>
      <c r="G8" s="134"/>
      <c r="H8" s="135"/>
      <c r="J8" s="1"/>
    </row>
    <row r="9" spans="1:10" ht="60">
      <c r="A9" s="42" t="s">
        <v>48</v>
      </c>
      <c r="B9" s="43" t="s">
        <v>60</v>
      </c>
      <c r="C9" s="74" t="s">
        <v>58</v>
      </c>
      <c r="D9" s="43" t="s">
        <v>59</v>
      </c>
      <c r="E9" s="57">
        <v>0.07</v>
      </c>
      <c r="F9" s="69">
        <v>0</v>
      </c>
      <c r="G9" s="46">
        <v>1</v>
      </c>
      <c r="H9" s="45">
        <f aca="true" t="shared" si="0" ref="H9:H77">ROUND(E9*F9*G9,2)</f>
        <v>0</v>
      </c>
      <c r="J9" s="1"/>
    </row>
    <row r="10" spans="1:10" s="39" customFormat="1" ht="36">
      <c r="A10" s="42" t="s">
        <v>49</v>
      </c>
      <c r="B10" s="43" t="s">
        <v>54</v>
      </c>
      <c r="C10" s="44" t="s">
        <v>61</v>
      </c>
      <c r="D10" s="43" t="s">
        <v>62</v>
      </c>
      <c r="E10" s="57">
        <v>1</v>
      </c>
      <c r="F10" s="69">
        <v>0</v>
      </c>
      <c r="G10" s="46">
        <v>1</v>
      </c>
      <c r="H10" s="45">
        <f t="shared" si="0"/>
        <v>0</v>
      </c>
      <c r="J10" s="1"/>
    </row>
    <row r="11" spans="1:10" s="39" customFormat="1" ht="48">
      <c r="A11" s="42" t="s">
        <v>50</v>
      </c>
      <c r="B11" s="43" t="s">
        <v>54</v>
      </c>
      <c r="C11" s="44" t="s">
        <v>63</v>
      </c>
      <c r="D11" s="43" t="s">
        <v>47</v>
      </c>
      <c r="E11" s="57">
        <v>1</v>
      </c>
      <c r="F11" s="69">
        <v>0</v>
      </c>
      <c r="G11" s="46">
        <v>1</v>
      </c>
      <c r="H11" s="45">
        <f t="shared" si="0"/>
        <v>0</v>
      </c>
      <c r="J11" s="1"/>
    </row>
    <row r="12" spans="1:10" s="39" customFormat="1" ht="36">
      <c r="A12" s="42" t="s">
        <v>51</v>
      </c>
      <c r="B12" s="43" t="s">
        <v>64</v>
      </c>
      <c r="C12" s="44" t="s">
        <v>452</v>
      </c>
      <c r="D12" s="43" t="s">
        <v>22</v>
      </c>
      <c r="E12" s="57">
        <v>6</v>
      </c>
      <c r="F12" s="69">
        <v>0</v>
      </c>
      <c r="G12" s="46">
        <v>1</v>
      </c>
      <c r="H12" s="45">
        <f>ROUND(E12*F12*G12,2)</f>
        <v>0</v>
      </c>
      <c r="J12" s="1"/>
    </row>
    <row r="13" spans="1:10" s="39" customFormat="1" ht="12.75" customHeight="1">
      <c r="A13" s="133" t="s">
        <v>65</v>
      </c>
      <c r="B13" s="134"/>
      <c r="C13" s="134"/>
      <c r="D13" s="134"/>
      <c r="E13" s="134"/>
      <c r="F13" s="134"/>
      <c r="G13" s="134"/>
      <c r="H13" s="135"/>
      <c r="J13" s="1"/>
    </row>
    <row r="14" spans="1:10" s="39" customFormat="1" ht="12.75" customHeight="1">
      <c r="A14" s="106" t="s">
        <v>67</v>
      </c>
      <c r="B14" s="107"/>
      <c r="C14" s="107"/>
      <c r="D14" s="107"/>
      <c r="E14" s="107"/>
      <c r="F14" s="107"/>
      <c r="G14" s="107"/>
      <c r="H14" s="108"/>
      <c r="J14" s="1"/>
    </row>
    <row r="15" spans="1:10" s="39" customFormat="1" ht="48">
      <c r="A15" s="42" t="s">
        <v>91</v>
      </c>
      <c r="B15" s="43" t="s">
        <v>29</v>
      </c>
      <c r="C15" s="44" t="s">
        <v>68</v>
      </c>
      <c r="D15" s="43" t="s">
        <v>0</v>
      </c>
      <c r="E15" s="57">
        <v>18.3</v>
      </c>
      <c r="F15" s="69">
        <v>0</v>
      </c>
      <c r="G15" s="46">
        <v>1</v>
      </c>
      <c r="H15" s="45">
        <f t="shared" si="0"/>
        <v>0</v>
      </c>
      <c r="J15" s="1"/>
    </row>
    <row r="16" spans="1:10" s="39" customFormat="1" ht="36">
      <c r="A16" s="42" t="s">
        <v>90</v>
      </c>
      <c r="B16" s="43" t="s">
        <v>30</v>
      </c>
      <c r="C16" s="44" t="s">
        <v>69</v>
      </c>
      <c r="D16" s="43" t="s">
        <v>25</v>
      </c>
      <c r="E16" s="57">
        <v>1.46</v>
      </c>
      <c r="F16" s="69">
        <v>0</v>
      </c>
      <c r="G16" s="46">
        <v>1</v>
      </c>
      <c r="H16" s="45">
        <f t="shared" si="0"/>
        <v>0</v>
      </c>
      <c r="J16" s="1"/>
    </row>
    <row r="17" spans="1:10" s="39" customFormat="1" ht="60">
      <c r="A17" s="42" t="s">
        <v>89</v>
      </c>
      <c r="B17" s="43" t="s">
        <v>70</v>
      </c>
      <c r="C17" s="44" t="s">
        <v>71</v>
      </c>
      <c r="D17" s="43" t="s">
        <v>24</v>
      </c>
      <c r="E17" s="57">
        <v>20</v>
      </c>
      <c r="F17" s="69">
        <v>0</v>
      </c>
      <c r="G17" s="46">
        <v>1</v>
      </c>
      <c r="H17" s="45">
        <f t="shared" si="0"/>
        <v>0</v>
      </c>
      <c r="J17" s="1"/>
    </row>
    <row r="18" spans="1:10" s="39" customFormat="1" ht="36">
      <c r="A18" s="42" t="s">
        <v>88</v>
      </c>
      <c r="B18" s="43" t="s">
        <v>72</v>
      </c>
      <c r="C18" s="44" t="s">
        <v>73</v>
      </c>
      <c r="D18" s="43" t="s">
        <v>0</v>
      </c>
      <c r="E18" s="57">
        <v>12</v>
      </c>
      <c r="F18" s="69">
        <v>0</v>
      </c>
      <c r="G18" s="46">
        <v>1</v>
      </c>
      <c r="H18" s="45">
        <f t="shared" si="0"/>
        <v>0</v>
      </c>
      <c r="J18" s="1"/>
    </row>
    <row r="19" spans="1:10" s="39" customFormat="1" ht="60">
      <c r="A19" s="42" t="s">
        <v>87</v>
      </c>
      <c r="B19" s="43" t="s">
        <v>45</v>
      </c>
      <c r="C19" s="44" t="s">
        <v>74</v>
      </c>
      <c r="D19" s="43" t="s">
        <v>0</v>
      </c>
      <c r="E19" s="57">
        <v>13</v>
      </c>
      <c r="F19" s="69">
        <v>0</v>
      </c>
      <c r="G19" s="46">
        <v>1</v>
      </c>
      <c r="H19" s="45">
        <f t="shared" si="0"/>
        <v>0</v>
      </c>
      <c r="J19" s="1"/>
    </row>
    <row r="20" spans="1:10" s="39" customFormat="1" ht="48">
      <c r="A20" s="42" t="s">
        <v>86</v>
      </c>
      <c r="B20" s="43" t="s">
        <v>75</v>
      </c>
      <c r="C20" s="44" t="s">
        <v>76</v>
      </c>
      <c r="D20" s="43" t="s">
        <v>47</v>
      </c>
      <c r="E20" s="57">
        <v>1</v>
      </c>
      <c r="F20" s="69">
        <v>0</v>
      </c>
      <c r="G20" s="46">
        <v>1</v>
      </c>
      <c r="H20" s="45">
        <f t="shared" si="0"/>
        <v>0</v>
      </c>
      <c r="J20" s="1"/>
    </row>
    <row r="21" spans="1:10" s="39" customFormat="1" ht="72">
      <c r="A21" s="42" t="s">
        <v>85</v>
      </c>
      <c r="B21" s="43" t="s">
        <v>70</v>
      </c>
      <c r="C21" s="44" t="s">
        <v>77</v>
      </c>
      <c r="D21" s="43" t="s">
        <v>24</v>
      </c>
      <c r="E21" s="57">
        <v>50</v>
      </c>
      <c r="F21" s="69">
        <v>0</v>
      </c>
      <c r="G21" s="46">
        <v>1</v>
      </c>
      <c r="H21" s="45">
        <f t="shared" si="0"/>
        <v>0</v>
      </c>
      <c r="J21" s="1"/>
    </row>
    <row r="22" spans="1:10" s="39" customFormat="1" ht="72.75" thickBot="1">
      <c r="A22" s="47" t="s">
        <v>84</v>
      </c>
      <c r="B22" s="48" t="s">
        <v>44</v>
      </c>
      <c r="C22" s="49" t="s">
        <v>78</v>
      </c>
      <c r="D22" s="48" t="s">
        <v>25</v>
      </c>
      <c r="E22" s="60">
        <v>4.45</v>
      </c>
      <c r="F22" s="70">
        <v>0</v>
      </c>
      <c r="G22" s="50">
        <v>1</v>
      </c>
      <c r="H22" s="51">
        <f t="shared" si="0"/>
        <v>0</v>
      </c>
      <c r="J22" s="1"/>
    </row>
    <row r="23" spans="1:10" s="39" customFormat="1" ht="108.75" thickTop="1">
      <c r="A23" s="52" t="s">
        <v>83</v>
      </c>
      <c r="B23" s="53" t="s">
        <v>43</v>
      </c>
      <c r="C23" s="54" t="s">
        <v>393</v>
      </c>
      <c r="D23" s="53" t="s">
        <v>25</v>
      </c>
      <c r="E23" s="61">
        <v>4.45</v>
      </c>
      <c r="F23" s="71">
        <v>0</v>
      </c>
      <c r="G23" s="55">
        <v>1</v>
      </c>
      <c r="H23" s="56">
        <f t="shared" si="0"/>
        <v>0</v>
      </c>
      <c r="J23" s="1"/>
    </row>
    <row r="24" spans="1:10" s="39" customFormat="1" ht="12.75">
      <c r="A24" s="106" t="s">
        <v>81</v>
      </c>
      <c r="B24" s="107"/>
      <c r="C24" s="107"/>
      <c r="D24" s="107"/>
      <c r="E24" s="107"/>
      <c r="F24" s="107"/>
      <c r="G24" s="107"/>
      <c r="H24" s="108"/>
      <c r="J24" s="1"/>
    </row>
    <row r="25" spans="1:10" s="39" customFormat="1" ht="111" customHeight="1">
      <c r="A25" s="42" t="s">
        <v>82</v>
      </c>
      <c r="B25" s="43" t="s">
        <v>79</v>
      </c>
      <c r="C25" s="44" t="s">
        <v>80</v>
      </c>
      <c r="D25" s="43" t="s">
        <v>25</v>
      </c>
      <c r="E25" s="57">
        <v>16.84</v>
      </c>
      <c r="F25" s="69">
        <v>0</v>
      </c>
      <c r="G25" s="46">
        <v>1</v>
      </c>
      <c r="H25" s="45">
        <f t="shared" si="0"/>
        <v>0</v>
      </c>
      <c r="J25" s="1"/>
    </row>
    <row r="26" spans="1:10" s="39" customFormat="1" ht="84">
      <c r="A26" s="42" t="s">
        <v>93</v>
      </c>
      <c r="B26" s="43" t="s">
        <v>31</v>
      </c>
      <c r="C26" s="44" t="s">
        <v>92</v>
      </c>
      <c r="D26" s="43" t="s">
        <v>25</v>
      </c>
      <c r="E26" s="57">
        <f>E25</f>
        <v>16.84</v>
      </c>
      <c r="F26" s="69">
        <v>0</v>
      </c>
      <c r="G26" s="46">
        <v>1</v>
      </c>
      <c r="H26" s="45">
        <f t="shared" si="0"/>
        <v>0</v>
      </c>
      <c r="J26" s="1"/>
    </row>
    <row r="27" spans="1:10" s="39" customFormat="1" ht="12.75">
      <c r="A27" s="106" t="s">
        <v>94</v>
      </c>
      <c r="B27" s="119"/>
      <c r="C27" s="119"/>
      <c r="D27" s="119"/>
      <c r="E27" s="119"/>
      <c r="F27" s="119"/>
      <c r="G27" s="119"/>
      <c r="H27" s="120"/>
      <c r="J27" s="1"/>
    </row>
    <row r="28" spans="1:10" s="39" customFormat="1" ht="48">
      <c r="A28" s="42" t="s">
        <v>99</v>
      </c>
      <c r="B28" s="43" t="s">
        <v>41</v>
      </c>
      <c r="C28" s="44" t="s">
        <v>95</v>
      </c>
      <c r="D28" s="43" t="s">
        <v>24</v>
      </c>
      <c r="E28" s="57">
        <v>19.57</v>
      </c>
      <c r="F28" s="69">
        <v>0</v>
      </c>
      <c r="G28" s="46">
        <v>1</v>
      </c>
      <c r="H28" s="45">
        <f t="shared" si="0"/>
        <v>0</v>
      </c>
      <c r="J28" s="1"/>
    </row>
    <row r="29" spans="1:10" s="39" customFormat="1" ht="48">
      <c r="A29" s="42" t="s">
        <v>100</v>
      </c>
      <c r="B29" s="43" t="s">
        <v>52</v>
      </c>
      <c r="C29" s="44" t="s">
        <v>96</v>
      </c>
      <c r="D29" s="43" t="s">
        <v>24</v>
      </c>
      <c r="E29" s="57">
        <f>E28</f>
        <v>19.57</v>
      </c>
      <c r="F29" s="69">
        <v>0</v>
      </c>
      <c r="G29" s="46">
        <v>1</v>
      </c>
      <c r="H29" s="45">
        <f t="shared" si="0"/>
        <v>0</v>
      </c>
      <c r="J29" s="1"/>
    </row>
    <row r="30" spans="1:10" s="39" customFormat="1" ht="48">
      <c r="A30" s="42" t="s">
        <v>101</v>
      </c>
      <c r="B30" s="43" t="s">
        <v>97</v>
      </c>
      <c r="C30" s="44" t="s">
        <v>98</v>
      </c>
      <c r="D30" s="43" t="s">
        <v>24</v>
      </c>
      <c r="E30" s="57">
        <f>E28</f>
        <v>19.57</v>
      </c>
      <c r="F30" s="69">
        <v>0</v>
      </c>
      <c r="G30" s="46">
        <v>1</v>
      </c>
      <c r="H30" s="45">
        <f t="shared" si="0"/>
        <v>0</v>
      </c>
      <c r="I30" s="40"/>
      <c r="J30" s="1"/>
    </row>
    <row r="31" spans="1:10" s="39" customFormat="1" ht="48">
      <c r="A31" s="42" t="s">
        <v>103</v>
      </c>
      <c r="B31" s="43" t="s">
        <v>55</v>
      </c>
      <c r="C31" s="44" t="s">
        <v>102</v>
      </c>
      <c r="D31" s="43" t="s">
        <v>0</v>
      </c>
      <c r="E31" s="59">
        <v>13.25</v>
      </c>
      <c r="F31" s="46">
        <v>0</v>
      </c>
      <c r="G31" s="46">
        <v>1</v>
      </c>
      <c r="H31" s="45">
        <f t="shared" si="0"/>
        <v>0</v>
      </c>
      <c r="I31" s="40"/>
      <c r="J31" s="1"/>
    </row>
    <row r="32" spans="1:10" s="39" customFormat="1" ht="36">
      <c r="A32" s="42" t="s">
        <v>105</v>
      </c>
      <c r="B32" s="43" t="s">
        <v>35</v>
      </c>
      <c r="C32" s="44" t="s">
        <v>104</v>
      </c>
      <c r="D32" s="43" t="s">
        <v>25</v>
      </c>
      <c r="E32" s="59">
        <v>0.6</v>
      </c>
      <c r="F32" s="46">
        <v>0</v>
      </c>
      <c r="G32" s="46">
        <v>1</v>
      </c>
      <c r="H32" s="45">
        <f t="shared" si="0"/>
        <v>0</v>
      </c>
      <c r="I32" s="40"/>
      <c r="J32" s="1"/>
    </row>
    <row r="33" spans="1:10" s="39" customFormat="1" ht="48">
      <c r="A33" s="42" t="s">
        <v>109</v>
      </c>
      <c r="B33" s="43" t="s">
        <v>106</v>
      </c>
      <c r="C33" s="44" t="s">
        <v>107</v>
      </c>
      <c r="D33" s="43" t="s">
        <v>0</v>
      </c>
      <c r="E33" s="59">
        <v>14.87</v>
      </c>
      <c r="F33" s="46">
        <v>0</v>
      </c>
      <c r="G33" s="46">
        <v>1</v>
      </c>
      <c r="H33" s="45">
        <f>ROUND(E33*F33*G33,2)</f>
        <v>0</v>
      </c>
      <c r="I33" s="40"/>
      <c r="J33" s="1"/>
    </row>
    <row r="34" spans="1:10" s="39" customFormat="1" ht="36">
      <c r="A34" s="42" t="s">
        <v>110</v>
      </c>
      <c r="B34" s="43" t="s">
        <v>35</v>
      </c>
      <c r="C34" s="44" t="s">
        <v>108</v>
      </c>
      <c r="D34" s="43" t="s">
        <v>25</v>
      </c>
      <c r="E34" s="59">
        <v>1.19</v>
      </c>
      <c r="F34" s="46">
        <v>0</v>
      </c>
      <c r="G34" s="46">
        <v>1</v>
      </c>
      <c r="H34" s="45">
        <f>ROUND(E34*F34*G34,2)</f>
        <v>0</v>
      </c>
      <c r="I34" s="40"/>
      <c r="J34" s="1"/>
    </row>
    <row r="35" spans="1:10" s="39" customFormat="1" ht="12.75">
      <c r="A35" s="106" t="s">
        <v>111</v>
      </c>
      <c r="B35" s="119"/>
      <c r="C35" s="119"/>
      <c r="D35" s="119"/>
      <c r="E35" s="119"/>
      <c r="F35" s="119"/>
      <c r="G35" s="119"/>
      <c r="H35" s="120"/>
      <c r="I35" s="40"/>
      <c r="J35" s="1"/>
    </row>
    <row r="36" spans="1:10" s="39" customFormat="1" ht="48">
      <c r="A36" s="42" t="s">
        <v>117</v>
      </c>
      <c r="B36" s="43" t="s">
        <v>41</v>
      </c>
      <c r="C36" s="44" t="s">
        <v>112</v>
      </c>
      <c r="D36" s="43" t="s">
        <v>24</v>
      </c>
      <c r="E36" s="59">
        <v>14.59</v>
      </c>
      <c r="F36" s="46">
        <v>0</v>
      </c>
      <c r="G36" s="46">
        <v>1</v>
      </c>
      <c r="H36" s="45">
        <f>ROUND(E36*F36*G36,2)</f>
        <v>0</v>
      </c>
      <c r="I36" s="40"/>
      <c r="J36" s="1"/>
    </row>
    <row r="37" spans="1:10" s="39" customFormat="1" ht="60.75" thickBot="1">
      <c r="A37" s="47" t="s">
        <v>118</v>
      </c>
      <c r="B37" s="48" t="s">
        <v>113</v>
      </c>
      <c r="C37" s="49" t="s">
        <v>114</v>
      </c>
      <c r="D37" s="48" t="s">
        <v>24</v>
      </c>
      <c r="E37" s="62">
        <f>E36</f>
        <v>14.59</v>
      </c>
      <c r="F37" s="50">
        <v>0</v>
      </c>
      <c r="G37" s="50">
        <v>1</v>
      </c>
      <c r="H37" s="51">
        <f>ROUND(E37*F37*G37,2)</f>
        <v>0</v>
      </c>
      <c r="I37" s="40"/>
      <c r="J37" s="1"/>
    </row>
    <row r="38" spans="1:10" s="39" customFormat="1" ht="48.75" thickTop="1">
      <c r="A38" s="52" t="s">
        <v>119</v>
      </c>
      <c r="B38" s="53" t="s">
        <v>52</v>
      </c>
      <c r="C38" s="54" t="s">
        <v>115</v>
      </c>
      <c r="D38" s="53" t="s">
        <v>24</v>
      </c>
      <c r="E38" s="58">
        <f>E37</f>
        <v>14.59</v>
      </c>
      <c r="F38" s="55">
        <v>0</v>
      </c>
      <c r="G38" s="55">
        <v>1</v>
      </c>
      <c r="H38" s="56">
        <f t="shared" si="0"/>
        <v>0</v>
      </c>
      <c r="I38" s="40"/>
      <c r="J38" s="1"/>
    </row>
    <row r="39" spans="1:10" s="39" customFormat="1" ht="72">
      <c r="A39" s="42" t="s">
        <v>120</v>
      </c>
      <c r="B39" s="43" t="s">
        <v>33</v>
      </c>
      <c r="C39" s="44" t="s">
        <v>116</v>
      </c>
      <c r="D39" s="43" t="s">
        <v>24</v>
      </c>
      <c r="E39" s="59">
        <f>E38</f>
        <v>14.59</v>
      </c>
      <c r="F39" s="46">
        <v>0</v>
      </c>
      <c r="G39" s="46">
        <v>5</v>
      </c>
      <c r="H39" s="45">
        <f t="shared" si="0"/>
        <v>0</v>
      </c>
      <c r="I39" s="40"/>
      <c r="J39" s="1"/>
    </row>
    <row r="40" spans="1:10" s="39" customFormat="1" ht="48">
      <c r="A40" s="42" t="s">
        <v>123</v>
      </c>
      <c r="B40" s="43" t="s">
        <v>121</v>
      </c>
      <c r="C40" s="44" t="s">
        <v>122</v>
      </c>
      <c r="D40" s="43" t="s">
        <v>24</v>
      </c>
      <c r="E40" s="59">
        <f>E38</f>
        <v>14.59</v>
      </c>
      <c r="F40" s="46">
        <v>0</v>
      </c>
      <c r="G40" s="46">
        <v>1</v>
      </c>
      <c r="H40" s="45">
        <f t="shared" si="0"/>
        <v>0</v>
      </c>
      <c r="I40" s="40"/>
      <c r="J40" s="1"/>
    </row>
    <row r="41" spans="1:10" s="39" customFormat="1" ht="48">
      <c r="A41" s="42" t="s">
        <v>126</v>
      </c>
      <c r="B41" s="43" t="s">
        <v>124</v>
      </c>
      <c r="C41" s="44" t="s">
        <v>125</v>
      </c>
      <c r="D41" s="43" t="s">
        <v>0</v>
      </c>
      <c r="E41" s="59">
        <v>18.3</v>
      </c>
      <c r="F41" s="46">
        <v>0</v>
      </c>
      <c r="G41" s="46">
        <v>1</v>
      </c>
      <c r="H41" s="45">
        <f t="shared" si="0"/>
        <v>0</v>
      </c>
      <c r="I41" s="40"/>
      <c r="J41" s="1"/>
    </row>
    <row r="42" spans="1:10" s="39" customFormat="1" ht="36">
      <c r="A42" s="42" t="s">
        <v>127</v>
      </c>
      <c r="B42" s="43" t="s">
        <v>35</v>
      </c>
      <c r="C42" s="44" t="s">
        <v>128</v>
      </c>
      <c r="D42" s="43" t="s">
        <v>25</v>
      </c>
      <c r="E42" s="59">
        <v>1.46</v>
      </c>
      <c r="F42" s="46">
        <v>0</v>
      </c>
      <c r="G42" s="46">
        <v>1</v>
      </c>
      <c r="H42" s="45">
        <f t="shared" si="0"/>
        <v>0</v>
      </c>
      <c r="I42" s="40"/>
      <c r="J42" s="1"/>
    </row>
    <row r="43" spans="1:10" s="39" customFormat="1" ht="12.75">
      <c r="A43" s="106" t="s">
        <v>129</v>
      </c>
      <c r="B43" s="107"/>
      <c r="C43" s="107"/>
      <c r="D43" s="107"/>
      <c r="E43" s="107"/>
      <c r="F43" s="107"/>
      <c r="G43" s="107"/>
      <c r="H43" s="108"/>
      <c r="I43" s="40"/>
      <c r="J43" s="1"/>
    </row>
    <row r="44" spans="1:10" s="39" customFormat="1" ht="48">
      <c r="A44" s="42" t="s">
        <v>133</v>
      </c>
      <c r="B44" s="43" t="s">
        <v>41</v>
      </c>
      <c r="C44" s="44" t="s">
        <v>130</v>
      </c>
      <c r="D44" s="43" t="s">
        <v>24</v>
      </c>
      <c r="E44" s="59">
        <v>1.5</v>
      </c>
      <c r="F44" s="46">
        <v>0</v>
      </c>
      <c r="G44" s="46">
        <v>1</v>
      </c>
      <c r="H44" s="45">
        <f t="shared" si="0"/>
        <v>0</v>
      </c>
      <c r="I44" s="40"/>
      <c r="J44" s="1"/>
    </row>
    <row r="45" spans="1:10" s="39" customFormat="1" ht="48">
      <c r="A45" s="42" t="s">
        <v>134</v>
      </c>
      <c r="B45" s="43" t="s">
        <v>131</v>
      </c>
      <c r="C45" s="44" t="s">
        <v>132</v>
      </c>
      <c r="D45" s="43" t="s">
        <v>0</v>
      </c>
      <c r="E45" s="59">
        <v>6.7</v>
      </c>
      <c r="F45" s="46">
        <v>0</v>
      </c>
      <c r="G45" s="46">
        <v>1</v>
      </c>
      <c r="H45" s="45">
        <f t="shared" si="0"/>
        <v>0</v>
      </c>
      <c r="I45" s="40"/>
      <c r="J45" s="1"/>
    </row>
    <row r="46" spans="1:10" s="39" customFormat="1" ht="48">
      <c r="A46" s="42" t="s">
        <v>139</v>
      </c>
      <c r="B46" s="43" t="s">
        <v>135</v>
      </c>
      <c r="C46" s="44" t="s">
        <v>136</v>
      </c>
      <c r="D46" s="43" t="s">
        <v>0</v>
      </c>
      <c r="E46" s="59">
        <v>6.7</v>
      </c>
      <c r="F46" s="46">
        <v>0</v>
      </c>
      <c r="G46" s="46">
        <v>1</v>
      </c>
      <c r="H46" s="45">
        <f t="shared" si="0"/>
        <v>0</v>
      </c>
      <c r="I46" s="40"/>
      <c r="J46" s="1"/>
    </row>
    <row r="47" spans="1:10" s="39" customFormat="1" ht="36">
      <c r="A47" s="42" t="s">
        <v>140</v>
      </c>
      <c r="B47" s="43" t="s">
        <v>35</v>
      </c>
      <c r="C47" s="44" t="s">
        <v>137</v>
      </c>
      <c r="D47" s="43" t="s">
        <v>25</v>
      </c>
      <c r="E47" s="59">
        <v>0.54</v>
      </c>
      <c r="F47" s="46">
        <v>0</v>
      </c>
      <c r="G47" s="46">
        <v>1</v>
      </c>
      <c r="H47" s="45">
        <f t="shared" si="0"/>
        <v>0</v>
      </c>
      <c r="I47" s="40"/>
      <c r="J47" s="1"/>
    </row>
    <row r="48" spans="1:10" s="39" customFormat="1" ht="48">
      <c r="A48" s="42" t="s">
        <v>141</v>
      </c>
      <c r="B48" s="43" t="s">
        <v>121</v>
      </c>
      <c r="C48" s="44" t="s">
        <v>138</v>
      </c>
      <c r="D48" s="43" t="s">
        <v>24</v>
      </c>
      <c r="E48" s="59">
        <v>1.5</v>
      </c>
      <c r="F48" s="46">
        <v>0</v>
      </c>
      <c r="G48" s="46">
        <v>1</v>
      </c>
      <c r="H48" s="45">
        <f t="shared" si="0"/>
        <v>0</v>
      </c>
      <c r="I48" s="40"/>
      <c r="J48" s="1"/>
    </row>
    <row r="49" spans="1:10" s="39" customFormat="1" ht="12.75">
      <c r="A49" s="106" t="s">
        <v>142</v>
      </c>
      <c r="B49" s="107"/>
      <c r="C49" s="107"/>
      <c r="D49" s="107"/>
      <c r="E49" s="107"/>
      <c r="F49" s="107"/>
      <c r="G49" s="107"/>
      <c r="H49" s="108"/>
      <c r="I49" s="40"/>
      <c r="J49" s="1"/>
    </row>
    <row r="50" spans="1:10" s="39" customFormat="1" ht="72">
      <c r="A50" s="42" t="s">
        <v>148</v>
      </c>
      <c r="B50" s="43" t="s">
        <v>143</v>
      </c>
      <c r="C50" s="44" t="s">
        <v>144</v>
      </c>
      <c r="D50" s="43" t="s">
        <v>25</v>
      </c>
      <c r="E50" s="59">
        <v>8.34</v>
      </c>
      <c r="F50" s="46">
        <v>0</v>
      </c>
      <c r="G50" s="46">
        <v>1</v>
      </c>
      <c r="H50" s="45">
        <f t="shared" si="0"/>
        <v>0</v>
      </c>
      <c r="I50" s="40"/>
      <c r="J50" s="1"/>
    </row>
    <row r="51" spans="1:10" s="39" customFormat="1" ht="48">
      <c r="A51" s="42" t="s">
        <v>149</v>
      </c>
      <c r="B51" s="43" t="s">
        <v>145</v>
      </c>
      <c r="C51" s="44" t="s">
        <v>146</v>
      </c>
      <c r="D51" s="43" t="s">
        <v>24</v>
      </c>
      <c r="E51" s="59">
        <v>4.56</v>
      </c>
      <c r="F51" s="46">
        <v>0</v>
      </c>
      <c r="G51" s="46">
        <v>1</v>
      </c>
      <c r="H51" s="45">
        <f t="shared" si="0"/>
        <v>0</v>
      </c>
      <c r="I51" s="40"/>
      <c r="J51" s="1"/>
    </row>
    <row r="52" spans="1:10" s="39" customFormat="1" ht="36">
      <c r="A52" s="42" t="s">
        <v>150</v>
      </c>
      <c r="B52" s="43" t="s">
        <v>57</v>
      </c>
      <c r="C52" s="44" t="s">
        <v>147</v>
      </c>
      <c r="D52" s="43" t="s">
        <v>0</v>
      </c>
      <c r="E52" s="59">
        <v>6</v>
      </c>
      <c r="F52" s="46">
        <v>0</v>
      </c>
      <c r="G52" s="46">
        <v>1</v>
      </c>
      <c r="H52" s="45">
        <f t="shared" si="0"/>
        <v>0</v>
      </c>
      <c r="I52" s="40"/>
      <c r="J52" s="1"/>
    </row>
    <row r="53" spans="1:10" s="39" customFormat="1" ht="72">
      <c r="A53" s="42" t="s">
        <v>154</v>
      </c>
      <c r="B53" s="43" t="s">
        <v>42</v>
      </c>
      <c r="C53" s="44" t="s">
        <v>151</v>
      </c>
      <c r="D53" s="43" t="s">
        <v>24</v>
      </c>
      <c r="E53" s="59">
        <v>7.19</v>
      </c>
      <c r="F53" s="46">
        <v>0</v>
      </c>
      <c r="G53" s="46">
        <v>1</v>
      </c>
      <c r="H53" s="45">
        <f t="shared" si="0"/>
        <v>0</v>
      </c>
      <c r="I53" s="40"/>
      <c r="J53" s="1"/>
    </row>
    <row r="54" spans="1:10" s="39" customFormat="1" ht="48.75" thickBot="1">
      <c r="A54" s="47" t="s">
        <v>155</v>
      </c>
      <c r="B54" s="48" t="s">
        <v>56</v>
      </c>
      <c r="C54" s="49" t="s">
        <v>152</v>
      </c>
      <c r="D54" s="48" t="s">
        <v>22</v>
      </c>
      <c r="E54" s="62">
        <v>1</v>
      </c>
      <c r="F54" s="50">
        <v>0</v>
      </c>
      <c r="G54" s="50">
        <v>1</v>
      </c>
      <c r="H54" s="51">
        <f aca="true" t="shared" si="1" ref="H54:H61">ROUND(E54*F54*G54,2)</f>
        <v>0</v>
      </c>
      <c r="I54" s="40"/>
      <c r="J54" s="1"/>
    </row>
    <row r="55" spans="1:10" s="39" customFormat="1" ht="48.75" thickTop="1">
      <c r="A55" s="52" t="s">
        <v>156</v>
      </c>
      <c r="B55" s="53" t="s">
        <v>28</v>
      </c>
      <c r="C55" s="54" t="s">
        <v>153</v>
      </c>
      <c r="D55" s="53" t="s">
        <v>25</v>
      </c>
      <c r="E55" s="58">
        <f>E50</f>
        <v>8.34</v>
      </c>
      <c r="F55" s="55">
        <v>0</v>
      </c>
      <c r="G55" s="55">
        <v>1</v>
      </c>
      <c r="H55" s="56">
        <f t="shared" si="1"/>
        <v>0</v>
      </c>
      <c r="I55" s="40"/>
      <c r="J55" s="1"/>
    </row>
    <row r="56" spans="1:10" s="39" customFormat="1" ht="84">
      <c r="A56" s="42" t="s">
        <v>157</v>
      </c>
      <c r="B56" s="43" t="s">
        <v>31</v>
      </c>
      <c r="C56" s="44" t="s">
        <v>158</v>
      </c>
      <c r="D56" s="43" t="s">
        <v>25</v>
      </c>
      <c r="E56" s="59">
        <f>E55</f>
        <v>8.34</v>
      </c>
      <c r="F56" s="46">
        <v>0</v>
      </c>
      <c r="G56" s="46">
        <v>1</v>
      </c>
      <c r="H56" s="45">
        <f t="shared" si="1"/>
        <v>0</v>
      </c>
      <c r="I56" s="40"/>
      <c r="J56" s="1"/>
    </row>
    <row r="57" spans="1:10" s="39" customFormat="1" ht="12.75">
      <c r="A57" s="106" t="s">
        <v>159</v>
      </c>
      <c r="B57" s="107"/>
      <c r="C57" s="107"/>
      <c r="D57" s="107"/>
      <c r="E57" s="107"/>
      <c r="F57" s="107"/>
      <c r="G57" s="107"/>
      <c r="H57" s="108"/>
      <c r="I57" s="40"/>
      <c r="J57" s="1"/>
    </row>
    <row r="58" spans="1:10" s="39" customFormat="1" ht="60">
      <c r="A58" s="42" t="s">
        <v>164</v>
      </c>
      <c r="B58" s="43" t="s">
        <v>160</v>
      </c>
      <c r="C58" s="44" t="s">
        <v>161</v>
      </c>
      <c r="D58" s="43" t="s">
        <v>24</v>
      </c>
      <c r="E58" s="59">
        <v>4.5</v>
      </c>
      <c r="F58" s="46">
        <v>0</v>
      </c>
      <c r="G58" s="46">
        <v>1</v>
      </c>
      <c r="H58" s="45">
        <f t="shared" si="1"/>
        <v>0</v>
      </c>
      <c r="I58" s="40"/>
      <c r="J58" s="1"/>
    </row>
    <row r="59" spans="1:10" s="39" customFormat="1" ht="60">
      <c r="A59" s="42" t="s">
        <v>165</v>
      </c>
      <c r="B59" s="43" t="s">
        <v>40</v>
      </c>
      <c r="C59" s="44" t="s">
        <v>162</v>
      </c>
      <c r="D59" s="43" t="s">
        <v>24</v>
      </c>
      <c r="E59" s="59">
        <f>E58</f>
        <v>4.5</v>
      </c>
      <c r="F59" s="46">
        <v>0</v>
      </c>
      <c r="G59" s="46">
        <v>1</v>
      </c>
      <c r="H59" s="45">
        <f t="shared" si="1"/>
        <v>0</v>
      </c>
      <c r="I59" s="40"/>
      <c r="J59" s="1"/>
    </row>
    <row r="60" spans="1:10" s="39" customFormat="1" ht="84">
      <c r="A60" s="42" t="s">
        <v>166</v>
      </c>
      <c r="B60" s="43" t="s">
        <v>39</v>
      </c>
      <c r="C60" s="44" t="s">
        <v>163</v>
      </c>
      <c r="D60" s="43" t="s">
        <v>24</v>
      </c>
      <c r="E60" s="59">
        <f>E58</f>
        <v>4.5</v>
      </c>
      <c r="F60" s="46">
        <v>0</v>
      </c>
      <c r="G60" s="46">
        <v>2</v>
      </c>
      <c r="H60" s="45">
        <f t="shared" si="1"/>
        <v>0</v>
      </c>
      <c r="I60" s="40"/>
      <c r="J60" s="1"/>
    </row>
    <row r="61" spans="1:10" s="39" customFormat="1" ht="49.5" customHeight="1">
      <c r="A61" s="42" t="s">
        <v>172</v>
      </c>
      <c r="B61" s="43" t="s">
        <v>167</v>
      </c>
      <c r="C61" s="44" t="s">
        <v>168</v>
      </c>
      <c r="D61" s="43" t="s">
        <v>24</v>
      </c>
      <c r="E61" s="59">
        <f>E58</f>
        <v>4.5</v>
      </c>
      <c r="F61" s="46">
        <v>0</v>
      </c>
      <c r="G61" s="46">
        <v>1</v>
      </c>
      <c r="H61" s="45">
        <f t="shared" si="1"/>
        <v>0</v>
      </c>
      <c r="I61" s="40"/>
      <c r="J61" s="1"/>
    </row>
    <row r="62" spans="1:10" s="39" customFormat="1" ht="36">
      <c r="A62" s="42" t="s">
        <v>173</v>
      </c>
      <c r="B62" s="43" t="s">
        <v>38</v>
      </c>
      <c r="C62" s="75" t="s">
        <v>169</v>
      </c>
      <c r="D62" s="43" t="s">
        <v>24</v>
      </c>
      <c r="E62" s="59">
        <f>E58</f>
        <v>4.5</v>
      </c>
      <c r="F62" s="46">
        <v>0</v>
      </c>
      <c r="G62" s="46">
        <v>1</v>
      </c>
      <c r="H62" s="45">
        <f aca="true" t="shared" si="2" ref="H62:H75">ROUND(E62*F62*G62,2)</f>
        <v>0</v>
      </c>
      <c r="I62" s="40"/>
      <c r="J62" s="1"/>
    </row>
    <row r="63" spans="1:10" s="39" customFormat="1" ht="60">
      <c r="A63" s="42" t="s">
        <v>174</v>
      </c>
      <c r="B63" s="43" t="s">
        <v>37</v>
      </c>
      <c r="C63" s="75" t="s">
        <v>170</v>
      </c>
      <c r="D63" s="43" t="s">
        <v>24</v>
      </c>
      <c r="E63" s="59">
        <f>E58</f>
        <v>4.5</v>
      </c>
      <c r="F63" s="46">
        <v>0</v>
      </c>
      <c r="G63" s="46">
        <v>1</v>
      </c>
      <c r="H63" s="45">
        <f t="shared" si="2"/>
        <v>0</v>
      </c>
      <c r="I63" s="40"/>
      <c r="J63" s="1"/>
    </row>
    <row r="64" spans="1:10" s="39" customFormat="1" ht="60">
      <c r="A64" s="42" t="s">
        <v>175</v>
      </c>
      <c r="B64" s="43" t="s">
        <v>36</v>
      </c>
      <c r="C64" s="44" t="s">
        <v>171</v>
      </c>
      <c r="D64" s="43" t="s">
        <v>24</v>
      </c>
      <c r="E64" s="59">
        <f>E58</f>
        <v>4.5</v>
      </c>
      <c r="F64" s="46">
        <v>0</v>
      </c>
      <c r="G64" s="46">
        <v>1</v>
      </c>
      <c r="H64" s="45">
        <f t="shared" si="2"/>
        <v>0</v>
      </c>
      <c r="I64" s="40"/>
      <c r="J64" s="1"/>
    </row>
    <row r="65" spans="1:10" s="39" customFormat="1" ht="12.75">
      <c r="A65" s="106" t="s">
        <v>176</v>
      </c>
      <c r="B65" s="119"/>
      <c r="C65" s="119"/>
      <c r="D65" s="119"/>
      <c r="E65" s="119"/>
      <c r="F65" s="119"/>
      <c r="G65" s="119"/>
      <c r="H65" s="120"/>
      <c r="I65" s="40"/>
      <c r="J65" s="1"/>
    </row>
    <row r="66" spans="1:10" s="39" customFormat="1" ht="60">
      <c r="A66" s="42" t="s">
        <v>179</v>
      </c>
      <c r="B66" s="43" t="s">
        <v>45</v>
      </c>
      <c r="C66" s="44" t="s">
        <v>177</v>
      </c>
      <c r="D66" s="43" t="s">
        <v>0</v>
      </c>
      <c r="E66" s="59">
        <v>7</v>
      </c>
      <c r="F66" s="46">
        <v>0</v>
      </c>
      <c r="G66" s="46">
        <v>1</v>
      </c>
      <c r="H66" s="45">
        <f t="shared" si="2"/>
        <v>0</v>
      </c>
      <c r="I66" s="40"/>
      <c r="J66" s="1"/>
    </row>
    <row r="67" spans="1:10" s="39" customFormat="1" ht="72">
      <c r="A67" s="42" t="s">
        <v>180</v>
      </c>
      <c r="B67" s="43" t="s">
        <v>143</v>
      </c>
      <c r="C67" s="44" t="s">
        <v>178</v>
      </c>
      <c r="D67" s="43" t="s">
        <v>25</v>
      </c>
      <c r="E67" s="59">
        <v>18.83</v>
      </c>
      <c r="F67" s="46">
        <v>0</v>
      </c>
      <c r="G67" s="46">
        <v>1</v>
      </c>
      <c r="H67" s="45">
        <f t="shared" si="2"/>
        <v>0</v>
      </c>
      <c r="I67" s="40"/>
      <c r="J67" s="1"/>
    </row>
    <row r="68" spans="1:10" s="39" customFormat="1" ht="60">
      <c r="A68" s="42" t="s">
        <v>183</v>
      </c>
      <c r="B68" s="43" t="s">
        <v>145</v>
      </c>
      <c r="C68" s="44" t="s">
        <v>181</v>
      </c>
      <c r="D68" s="43" t="s">
        <v>24</v>
      </c>
      <c r="E68" s="59">
        <v>11.22</v>
      </c>
      <c r="F68" s="46">
        <v>0</v>
      </c>
      <c r="G68" s="46">
        <v>1</v>
      </c>
      <c r="H68" s="45">
        <f t="shared" si="2"/>
        <v>0</v>
      </c>
      <c r="I68" s="40"/>
      <c r="J68" s="1"/>
    </row>
    <row r="69" spans="1:10" s="39" customFormat="1" ht="36.75" thickBot="1">
      <c r="A69" s="47" t="s">
        <v>184</v>
      </c>
      <c r="B69" s="48" t="s">
        <v>57</v>
      </c>
      <c r="C69" s="49" t="s">
        <v>182</v>
      </c>
      <c r="D69" s="48" t="s">
        <v>0</v>
      </c>
      <c r="E69" s="62">
        <v>9.5</v>
      </c>
      <c r="F69" s="50">
        <v>0</v>
      </c>
      <c r="G69" s="50">
        <v>1</v>
      </c>
      <c r="H69" s="51">
        <f t="shared" si="2"/>
        <v>0</v>
      </c>
      <c r="I69" s="40"/>
      <c r="J69" s="1"/>
    </row>
    <row r="70" spans="1:10" s="39" customFormat="1" ht="48.75" thickTop="1">
      <c r="A70" s="52" t="s">
        <v>188</v>
      </c>
      <c r="B70" s="53" t="s">
        <v>56</v>
      </c>
      <c r="C70" s="54" t="s">
        <v>185</v>
      </c>
      <c r="D70" s="53" t="s">
        <v>22</v>
      </c>
      <c r="E70" s="58">
        <v>2</v>
      </c>
      <c r="F70" s="55">
        <v>0</v>
      </c>
      <c r="G70" s="55">
        <v>1</v>
      </c>
      <c r="H70" s="56">
        <f t="shared" si="2"/>
        <v>0</v>
      </c>
      <c r="I70" s="40"/>
      <c r="J70" s="1"/>
    </row>
    <row r="71" spans="1:10" s="39" customFormat="1" ht="48">
      <c r="A71" s="42" t="s">
        <v>189</v>
      </c>
      <c r="B71" s="43" t="s">
        <v>186</v>
      </c>
      <c r="C71" s="44" t="s">
        <v>187</v>
      </c>
      <c r="D71" s="43" t="s">
        <v>26</v>
      </c>
      <c r="E71" s="59">
        <v>1</v>
      </c>
      <c r="F71" s="46">
        <v>0</v>
      </c>
      <c r="G71" s="46">
        <v>1</v>
      </c>
      <c r="H71" s="45">
        <f t="shared" si="2"/>
        <v>0</v>
      </c>
      <c r="I71" s="40"/>
      <c r="J71" s="1"/>
    </row>
    <row r="72" spans="1:10" s="39" customFormat="1" ht="72">
      <c r="A72" s="42" t="s">
        <v>192</v>
      </c>
      <c r="B72" s="43" t="s">
        <v>394</v>
      </c>
      <c r="C72" s="44" t="s">
        <v>395</v>
      </c>
      <c r="D72" s="43" t="s">
        <v>396</v>
      </c>
      <c r="E72" s="59">
        <v>1</v>
      </c>
      <c r="F72" s="46">
        <v>0</v>
      </c>
      <c r="G72" s="46">
        <v>-2</v>
      </c>
      <c r="H72" s="45">
        <f>ROUND(E72*F72*G72,2)</f>
        <v>0</v>
      </c>
      <c r="I72" s="40"/>
      <c r="J72" s="1"/>
    </row>
    <row r="73" spans="1:10" s="39" customFormat="1" ht="60">
      <c r="A73" s="42" t="s">
        <v>193</v>
      </c>
      <c r="B73" s="43" t="s">
        <v>23</v>
      </c>
      <c r="C73" s="44" t="s">
        <v>190</v>
      </c>
      <c r="D73" s="43" t="s">
        <v>24</v>
      </c>
      <c r="E73" s="59">
        <v>16.38</v>
      </c>
      <c r="F73" s="46">
        <v>0</v>
      </c>
      <c r="G73" s="46">
        <v>1</v>
      </c>
      <c r="H73" s="45">
        <f t="shared" si="2"/>
        <v>0</v>
      </c>
      <c r="I73" s="40"/>
      <c r="J73" s="1"/>
    </row>
    <row r="74" spans="1:10" s="39" customFormat="1" ht="48">
      <c r="A74" s="42" t="s">
        <v>195</v>
      </c>
      <c r="B74" s="43" t="s">
        <v>28</v>
      </c>
      <c r="C74" s="44" t="s">
        <v>191</v>
      </c>
      <c r="D74" s="43" t="s">
        <v>25</v>
      </c>
      <c r="E74" s="59">
        <v>18.83</v>
      </c>
      <c r="F74" s="46">
        <v>0</v>
      </c>
      <c r="G74" s="46">
        <v>1</v>
      </c>
      <c r="H74" s="45">
        <f t="shared" si="2"/>
        <v>0</v>
      </c>
      <c r="I74" s="40"/>
      <c r="J74" s="1"/>
    </row>
    <row r="75" spans="1:10" s="39" customFormat="1" ht="84">
      <c r="A75" s="42" t="s">
        <v>196</v>
      </c>
      <c r="B75" s="43" t="s">
        <v>31</v>
      </c>
      <c r="C75" s="44" t="s">
        <v>403</v>
      </c>
      <c r="D75" s="43" t="s">
        <v>25</v>
      </c>
      <c r="E75" s="59">
        <f>E74</f>
        <v>18.83</v>
      </c>
      <c r="F75" s="46">
        <v>0</v>
      </c>
      <c r="G75" s="46">
        <v>1</v>
      </c>
      <c r="H75" s="45">
        <f t="shared" si="2"/>
        <v>0</v>
      </c>
      <c r="I75" s="40"/>
      <c r="J75" s="1"/>
    </row>
    <row r="76" spans="1:10" s="39" customFormat="1" ht="60">
      <c r="A76" s="42" t="s">
        <v>197</v>
      </c>
      <c r="B76" s="43" t="s">
        <v>160</v>
      </c>
      <c r="C76" s="44" t="s">
        <v>194</v>
      </c>
      <c r="D76" s="43" t="s">
        <v>24</v>
      </c>
      <c r="E76" s="59">
        <v>2.66</v>
      </c>
      <c r="F76" s="46">
        <v>0</v>
      </c>
      <c r="G76" s="46">
        <v>1</v>
      </c>
      <c r="H76" s="45">
        <f t="shared" si="0"/>
        <v>0</v>
      </c>
      <c r="I76" s="40"/>
      <c r="J76" s="1"/>
    </row>
    <row r="77" spans="1:10" s="39" customFormat="1" ht="60">
      <c r="A77" s="42" t="s">
        <v>198</v>
      </c>
      <c r="B77" s="43" t="s">
        <v>40</v>
      </c>
      <c r="C77" s="44" t="s">
        <v>404</v>
      </c>
      <c r="D77" s="43" t="s">
        <v>24</v>
      </c>
      <c r="E77" s="59">
        <f>E76</f>
        <v>2.66</v>
      </c>
      <c r="F77" s="46">
        <v>0</v>
      </c>
      <c r="G77" s="46">
        <v>1</v>
      </c>
      <c r="H77" s="45">
        <f t="shared" si="0"/>
        <v>0</v>
      </c>
      <c r="I77" s="40"/>
      <c r="J77" s="1"/>
    </row>
    <row r="78" spans="1:10" s="39" customFormat="1" ht="84">
      <c r="A78" s="42" t="s">
        <v>200</v>
      </c>
      <c r="B78" s="43" t="s">
        <v>39</v>
      </c>
      <c r="C78" s="44" t="s">
        <v>405</v>
      </c>
      <c r="D78" s="43" t="s">
        <v>24</v>
      </c>
      <c r="E78" s="59">
        <f>E76</f>
        <v>2.66</v>
      </c>
      <c r="F78" s="46">
        <v>0</v>
      </c>
      <c r="G78" s="46">
        <v>2</v>
      </c>
      <c r="H78" s="45">
        <f>ROUND(E78*F78*G78,2)</f>
        <v>0</v>
      </c>
      <c r="I78" s="40"/>
      <c r="J78" s="1"/>
    </row>
    <row r="79" spans="1:10" s="39" customFormat="1" ht="48">
      <c r="A79" s="42" t="s">
        <v>201</v>
      </c>
      <c r="B79" s="43" t="s">
        <v>167</v>
      </c>
      <c r="C79" s="44" t="s">
        <v>406</v>
      </c>
      <c r="D79" s="43" t="s">
        <v>24</v>
      </c>
      <c r="E79" s="59">
        <f>E76</f>
        <v>2.66</v>
      </c>
      <c r="F79" s="46">
        <v>0</v>
      </c>
      <c r="G79" s="46">
        <v>1</v>
      </c>
      <c r="H79" s="45">
        <f>ROUND(E79*F79*G79,2)</f>
        <v>0</v>
      </c>
      <c r="I79" s="40"/>
      <c r="J79" s="1"/>
    </row>
    <row r="80" spans="1:10" s="39" customFormat="1" ht="60">
      <c r="A80" s="42" t="s">
        <v>202</v>
      </c>
      <c r="B80" s="43" t="s">
        <v>37</v>
      </c>
      <c r="C80" s="44" t="s">
        <v>407</v>
      </c>
      <c r="D80" s="43" t="s">
        <v>24</v>
      </c>
      <c r="E80" s="59">
        <f>E76</f>
        <v>2.66</v>
      </c>
      <c r="F80" s="46">
        <v>0</v>
      </c>
      <c r="G80" s="46">
        <v>1</v>
      </c>
      <c r="H80" s="45">
        <f>ROUND(E80*F80*G80,2)</f>
        <v>0</v>
      </c>
      <c r="I80" s="40"/>
      <c r="J80" s="1"/>
    </row>
    <row r="81" spans="1:10" s="39" customFormat="1" ht="60">
      <c r="A81" s="42" t="s">
        <v>203</v>
      </c>
      <c r="B81" s="43" t="s">
        <v>36</v>
      </c>
      <c r="C81" s="44" t="s">
        <v>408</v>
      </c>
      <c r="D81" s="43" t="s">
        <v>24</v>
      </c>
      <c r="E81" s="59">
        <f>E76</f>
        <v>2.66</v>
      </c>
      <c r="F81" s="46">
        <v>0</v>
      </c>
      <c r="G81" s="46">
        <v>1</v>
      </c>
      <c r="H81" s="45">
        <f>ROUND(E81*F81*G81,2)</f>
        <v>0</v>
      </c>
      <c r="I81" s="40"/>
      <c r="J81" s="1"/>
    </row>
    <row r="82" spans="1:10" s="39" customFormat="1" ht="48.75" thickBot="1">
      <c r="A82" s="47" t="s">
        <v>397</v>
      </c>
      <c r="B82" s="48" t="s">
        <v>53</v>
      </c>
      <c r="C82" s="49" t="s">
        <v>199</v>
      </c>
      <c r="D82" s="48" t="s">
        <v>24</v>
      </c>
      <c r="E82" s="62">
        <v>12</v>
      </c>
      <c r="F82" s="50">
        <v>0</v>
      </c>
      <c r="G82" s="50">
        <v>1</v>
      </c>
      <c r="H82" s="51">
        <f>ROUND(E82*F82*G82,2)</f>
        <v>0</v>
      </c>
      <c r="I82" s="40"/>
      <c r="J82" s="1"/>
    </row>
    <row r="83" spans="1:10" s="39" customFormat="1" ht="13.5" thickTop="1">
      <c r="A83" s="116" t="s">
        <v>204</v>
      </c>
      <c r="B83" s="117"/>
      <c r="C83" s="117"/>
      <c r="D83" s="117"/>
      <c r="E83" s="117"/>
      <c r="F83" s="117"/>
      <c r="G83" s="117"/>
      <c r="H83" s="118"/>
      <c r="I83" s="40"/>
      <c r="J83" s="1"/>
    </row>
    <row r="84" spans="1:10" s="39" customFormat="1" ht="60">
      <c r="A84" s="42" t="s">
        <v>209</v>
      </c>
      <c r="B84" s="43" t="s">
        <v>45</v>
      </c>
      <c r="C84" s="44" t="s">
        <v>205</v>
      </c>
      <c r="D84" s="43" t="s">
        <v>0</v>
      </c>
      <c r="E84" s="59">
        <v>11</v>
      </c>
      <c r="F84" s="46">
        <v>0</v>
      </c>
      <c r="G84" s="46">
        <v>1</v>
      </c>
      <c r="H84" s="45">
        <f aca="true" t="shared" si="3" ref="H84:H100">ROUND(E84*F84*G84,2)</f>
        <v>0</v>
      </c>
      <c r="I84" s="40"/>
      <c r="J84" s="1"/>
    </row>
    <row r="85" spans="1:10" s="39" customFormat="1" ht="48">
      <c r="A85" s="42" t="s">
        <v>210</v>
      </c>
      <c r="B85" s="43" t="s">
        <v>206</v>
      </c>
      <c r="C85" s="44" t="s">
        <v>207</v>
      </c>
      <c r="D85" s="43" t="s">
        <v>24</v>
      </c>
      <c r="E85" s="59">
        <v>37.5</v>
      </c>
      <c r="F85" s="46">
        <v>0</v>
      </c>
      <c r="G85" s="46">
        <v>1</v>
      </c>
      <c r="H85" s="45">
        <f t="shared" si="3"/>
        <v>0</v>
      </c>
      <c r="I85" s="40"/>
      <c r="J85" s="1"/>
    </row>
    <row r="86" spans="1:10" s="39" customFormat="1" ht="48">
      <c r="A86" s="42" t="s">
        <v>212</v>
      </c>
      <c r="B86" s="43" t="s">
        <v>29</v>
      </c>
      <c r="C86" s="44" t="s">
        <v>208</v>
      </c>
      <c r="D86" s="43" t="s">
        <v>0</v>
      </c>
      <c r="E86" s="59">
        <v>32</v>
      </c>
      <c r="F86" s="46">
        <v>0</v>
      </c>
      <c r="G86" s="46">
        <v>1</v>
      </c>
      <c r="H86" s="45">
        <f t="shared" si="3"/>
        <v>0</v>
      </c>
      <c r="I86" s="40"/>
      <c r="J86" s="1"/>
    </row>
    <row r="87" spans="1:10" s="39" customFormat="1" ht="36">
      <c r="A87" s="42" t="s">
        <v>213</v>
      </c>
      <c r="B87" s="43" t="s">
        <v>30</v>
      </c>
      <c r="C87" s="44" t="s">
        <v>409</v>
      </c>
      <c r="D87" s="43" t="s">
        <v>25</v>
      </c>
      <c r="E87" s="59">
        <v>2.56</v>
      </c>
      <c r="F87" s="46">
        <v>0</v>
      </c>
      <c r="G87" s="46">
        <v>1</v>
      </c>
      <c r="H87" s="45">
        <f t="shared" si="3"/>
        <v>0</v>
      </c>
      <c r="I87" s="40"/>
      <c r="J87" s="1"/>
    </row>
    <row r="88" spans="1:10" s="39" customFormat="1" ht="72">
      <c r="A88" s="42" t="s">
        <v>214</v>
      </c>
      <c r="B88" s="43" t="s">
        <v>70</v>
      </c>
      <c r="C88" s="44" t="s">
        <v>211</v>
      </c>
      <c r="D88" s="43" t="s">
        <v>24</v>
      </c>
      <c r="E88" s="59">
        <v>10</v>
      </c>
      <c r="F88" s="46">
        <v>0</v>
      </c>
      <c r="G88" s="46">
        <v>1</v>
      </c>
      <c r="H88" s="45">
        <f t="shared" si="3"/>
        <v>0</v>
      </c>
      <c r="I88" s="40"/>
      <c r="J88" s="1"/>
    </row>
    <row r="89" spans="1:10" s="39" customFormat="1" ht="60">
      <c r="A89" s="42" t="s">
        <v>216</v>
      </c>
      <c r="B89" s="43" t="s">
        <v>44</v>
      </c>
      <c r="C89" s="44" t="s">
        <v>410</v>
      </c>
      <c r="D89" s="43" t="s">
        <v>25</v>
      </c>
      <c r="E89" s="59">
        <v>6.3</v>
      </c>
      <c r="F89" s="46">
        <v>0</v>
      </c>
      <c r="G89" s="46">
        <v>1</v>
      </c>
      <c r="H89" s="45">
        <f t="shared" si="3"/>
        <v>0</v>
      </c>
      <c r="I89" s="40"/>
      <c r="J89" s="1"/>
    </row>
    <row r="90" spans="1:10" s="39" customFormat="1" ht="108">
      <c r="A90" s="42" t="s">
        <v>217</v>
      </c>
      <c r="B90" s="43" t="s">
        <v>43</v>
      </c>
      <c r="C90" s="44" t="s">
        <v>411</v>
      </c>
      <c r="D90" s="43" t="s">
        <v>25</v>
      </c>
      <c r="E90" s="59">
        <f>E89</f>
        <v>6.3</v>
      </c>
      <c r="F90" s="46">
        <v>0</v>
      </c>
      <c r="G90" s="46">
        <v>1</v>
      </c>
      <c r="H90" s="45">
        <f t="shared" si="3"/>
        <v>0</v>
      </c>
      <c r="I90" s="40"/>
      <c r="J90" s="1"/>
    </row>
    <row r="91" spans="1:10" s="39" customFormat="1" ht="62.25" customHeight="1">
      <c r="A91" s="42" t="s">
        <v>219</v>
      </c>
      <c r="B91" s="43" t="s">
        <v>79</v>
      </c>
      <c r="C91" s="44" t="s">
        <v>215</v>
      </c>
      <c r="D91" s="43" t="s">
        <v>25</v>
      </c>
      <c r="E91" s="59">
        <v>2.92</v>
      </c>
      <c r="F91" s="46">
        <v>0</v>
      </c>
      <c r="G91" s="46">
        <v>1</v>
      </c>
      <c r="H91" s="45">
        <f t="shared" si="3"/>
        <v>0</v>
      </c>
      <c r="I91" s="40"/>
      <c r="J91" s="1"/>
    </row>
    <row r="92" spans="1:10" s="39" customFormat="1" ht="84">
      <c r="A92" s="42" t="s">
        <v>220</v>
      </c>
      <c r="B92" s="43" t="s">
        <v>31</v>
      </c>
      <c r="C92" s="44" t="s">
        <v>412</v>
      </c>
      <c r="D92" s="43" t="s">
        <v>25</v>
      </c>
      <c r="E92" s="59">
        <f>E91</f>
        <v>2.92</v>
      </c>
      <c r="F92" s="46">
        <v>0</v>
      </c>
      <c r="G92" s="46">
        <v>1</v>
      </c>
      <c r="H92" s="45">
        <f t="shared" si="3"/>
        <v>0</v>
      </c>
      <c r="I92" s="40"/>
      <c r="J92" s="1"/>
    </row>
    <row r="93" spans="1:10" s="39" customFormat="1" ht="48">
      <c r="A93" s="42" t="s">
        <v>223</v>
      </c>
      <c r="B93" s="43" t="s">
        <v>41</v>
      </c>
      <c r="C93" s="44" t="s">
        <v>218</v>
      </c>
      <c r="D93" s="43" t="s">
        <v>24</v>
      </c>
      <c r="E93" s="59">
        <v>12.15</v>
      </c>
      <c r="F93" s="46">
        <v>0</v>
      </c>
      <c r="G93" s="46">
        <v>1</v>
      </c>
      <c r="H93" s="45">
        <f t="shared" si="3"/>
        <v>0</v>
      </c>
      <c r="I93" s="40"/>
      <c r="J93" s="1"/>
    </row>
    <row r="94" spans="1:10" s="39" customFormat="1" ht="48">
      <c r="A94" s="42" t="s">
        <v>224</v>
      </c>
      <c r="B94" s="43" t="s">
        <v>52</v>
      </c>
      <c r="C94" s="44" t="s">
        <v>221</v>
      </c>
      <c r="D94" s="43" t="s">
        <v>24</v>
      </c>
      <c r="E94" s="59">
        <f>E93</f>
        <v>12.15</v>
      </c>
      <c r="F94" s="46">
        <v>0</v>
      </c>
      <c r="G94" s="46">
        <v>1</v>
      </c>
      <c r="H94" s="45">
        <f t="shared" si="3"/>
        <v>0</v>
      </c>
      <c r="I94" s="40"/>
      <c r="J94" s="1"/>
    </row>
    <row r="95" spans="1:10" s="39" customFormat="1" ht="48">
      <c r="A95" s="42" t="s">
        <v>227</v>
      </c>
      <c r="B95" s="43" t="s">
        <v>97</v>
      </c>
      <c r="C95" s="44" t="s">
        <v>222</v>
      </c>
      <c r="D95" s="43" t="s">
        <v>24</v>
      </c>
      <c r="E95" s="59">
        <f>E93</f>
        <v>12.15</v>
      </c>
      <c r="F95" s="46">
        <v>0</v>
      </c>
      <c r="G95" s="46">
        <v>1</v>
      </c>
      <c r="H95" s="45">
        <f t="shared" si="3"/>
        <v>0</v>
      </c>
      <c r="I95" s="40"/>
      <c r="J95" s="1"/>
    </row>
    <row r="96" spans="1:10" s="39" customFormat="1" ht="48">
      <c r="A96" s="42" t="s">
        <v>228</v>
      </c>
      <c r="B96" s="43" t="s">
        <v>55</v>
      </c>
      <c r="C96" s="44" t="s">
        <v>225</v>
      </c>
      <c r="D96" s="43" t="s">
        <v>0</v>
      </c>
      <c r="E96" s="59">
        <v>11</v>
      </c>
      <c r="F96" s="46">
        <v>0</v>
      </c>
      <c r="G96" s="46">
        <v>1</v>
      </c>
      <c r="H96" s="45">
        <f t="shared" si="3"/>
        <v>0</v>
      </c>
      <c r="I96" s="40"/>
      <c r="J96" s="1"/>
    </row>
    <row r="97" spans="1:10" s="39" customFormat="1" ht="36.75" thickBot="1">
      <c r="A97" s="47" t="s">
        <v>229</v>
      </c>
      <c r="B97" s="48" t="s">
        <v>35</v>
      </c>
      <c r="C97" s="49" t="s">
        <v>413</v>
      </c>
      <c r="D97" s="48" t="s">
        <v>25</v>
      </c>
      <c r="E97" s="62">
        <f>E96*0.045</f>
        <v>0.495</v>
      </c>
      <c r="F97" s="50">
        <v>0</v>
      </c>
      <c r="G97" s="50">
        <v>1</v>
      </c>
      <c r="H97" s="51">
        <f t="shared" si="3"/>
        <v>0</v>
      </c>
      <c r="I97" s="40"/>
      <c r="J97" s="1"/>
    </row>
    <row r="98" spans="1:10" s="39" customFormat="1" ht="48.75" thickTop="1">
      <c r="A98" s="52" t="s">
        <v>231</v>
      </c>
      <c r="B98" s="53" t="s">
        <v>106</v>
      </c>
      <c r="C98" s="54" t="s">
        <v>226</v>
      </c>
      <c r="D98" s="53" t="s">
        <v>0</v>
      </c>
      <c r="E98" s="58">
        <v>11</v>
      </c>
      <c r="F98" s="55">
        <v>0</v>
      </c>
      <c r="G98" s="55">
        <v>1</v>
      </c>
      <c r="H98" s="56">
        <f t="shared" si="3"/>
        <v>0</v>
      </c>
      <c r="I98" s="40"/>
      <c r="J98" s="1"/>
    </row>
    <row r="99" spans="1:10" s="39" customFormat="1" ht="36">
      <c r="A99" s="63" t="s">
        <v>232</v>
      </c>
      <c r="B99" s="64" t="s">
        <v>35</v>
      </c>
      <c r="C99" s="65" t="s">
        <v>414</v>
      </c>
      <c r="D99" s="64" t="s">
        <v>25</v>
      </c>
      <c r="E99" s="66">
        <f>E98*0.08</f>
        <v>0.88</v>
      </c>
      <c r="F99" s="67">
        <v>0</v>
      </c>
      <c r="G99" s="67">
        <v>1</v>
      </c>
      <c r="H99" s="68">
        <f t="shared" si="3"/>
        <v>0</v>
      </c>
      <c r="I99" s="40"/>
      <c r="J99" s="1"/>
    </row>
    <row r="100" spans="1:10" s="39" customFormat="1" ht="48">
      <c r="A100" s="42" t="s">
        <v>398</v>
      </c>
      <c r="B100" s="43" t="s">
        <v>53</v>
      </c>
      <c r="C100" s="44" t="s">
        <v>230</v>
      </c>
      <c r="D100" s="43" t="s">
        <v>24</v>
      </c>
      <c r="E100" s="59">
        <v>35</v>
      </c>
      <c r="F100" s="46">
        <v>0</v>
      </c>
      <c r="G100" s="46">
        <v>1</v>
      </c>
      <c r="H100" s="45">
        <f t="shared" si="3"/>
        <v>0</v>
      </c>
      <c r="I100" s="40"/>
      <c r="J100" s="1"/>
    </row>
    <row r="101" spans="1:10" s="39" customFormat="1" ht="12.75" customHeight="1">
      <c r="A101" s="106" t="s">
        <v>233</v>
      </c>
      <c r="B101" s="107"/>
      <c r="C101" s="107"/>
      <c r="D101" s="107"/>
      <c r="E101" s="107"/>
      <c r="F101" s="107"/>
      <c r="G101" s="107"/>
      <c r="H101" s="108"/>
      <c r="I101" s="40"/>
      <c r="J101" s="1"/>
    </row>
    <row r="102" spans="1:10" s="39" customFormat="1" ht="48">
      <c r="A102" s="42" t="s">
        <v>236</v>
      </c>
      <c r="B102" s="43" t="s">
        <v>206</v>
      </c>
      <c r="C102" s="44" t="s">
        <v>234</v>
      </c>
      <c r="D102" s="43" t="s">
        <v>24</v>
      </c>
      <c r="E102" s="59">
        <v>394</v>
      </c>
      <c r="F102" s="46">
        <v>0</v>
      </c>
      <c r="G102" s="46">
        <v>1</v>
      </c>
      <c r="H102" s="45">
        <f>ROUND(E102*F102*G102,2)</f>
        <v>0</v>
      </c>
      <c r="I102" s="40"/>
      <c r="J102" s="1"/>
    </row>
    <row r="103" spans="1:10" s="39" customFormat="1" ht="48">
      <c r="A103" s="42" t="s">
        <v>237</v>
      </c>
      <c r="B103" s="43" t="s">
        <v>29</v>
      </c>
      <c r="C103" s="44" t="s">
        <v>235</v>
      </c>
      <c r="D103" s="43" t="s">
        <v>0</v>
      </c>
      <c r="E103" s="59">
        <v>63.38</v>
      </c>
      <c r="F103" s="46">
        <v>0</v>
      </c>
      <c r="G103" s="46">
        <v>1</v>
      </c>
      <c r="H103" s="45">
        <f>ROUND(E103*F103*G103,2)</f>
        <v>0</v>
      </c>
      <c r="I103" s="40"/>
      <c r="J103" s="1"/>
    </row>
    <row r="104" spans="1:10" s="39" customFormat="1" ht="36">
      <c r="A104" s="42" t="s">
        <v>238</v>
      </c>
      <c r="B104" s="76" t="s">
        <v>30</v>
      </c>
      <c r="C104" s="77" t="s">
        <v>415</v>
      </c>
      <c r="D104" s="76" t="s">
        <v>25</v>
      </c>
      <c r="E104" s="78">
        <v>5.07</v>
      </c>
      <c r="F104" s="79">
        <v>0</v>
      </c>
      <c r="G104" s="79">
        <v>1</v>
      </c>
      <c r="H104" s="80">
        <v>0</v>
      </c>
      <c r="I104" s="40"/>
      <c r="J104" s="1"/>
    </row>
    <row r="105" spans="1:10" s="39" customFormat="1" ht="60">
      <c r="A105" s="42" t="s">
        <v>239</v>
      </c>
      <c r="B105" s="76" t="s">
        <v>44</v>
      </c>
      <c r="C105" s="77" t="s">
        <v>416</v>
      </c>
      <c r="D105" s="76" t="s">
        <v>25</v>
      </c>
      <c r="E105" s="78">
        <v>23.68</v>
      </c>
      <c r="F105" s="79">
        <v>0</v>
      </c>
      <c r="G105" s="79">
        <v>1</v>
      </c>
      <c r="H105" s="80">
        <v>0</v>
      </c>
      <c r="I105" s="40"/>
      <c r="J105" s="1"/>
    </row>
    <row r="106" spans="1:10" s="39" customFormat="1" ht="108">
      <c r="A106" s="42" t="s">
        <v>241</v>
      </c>
      <c r="B106" s="76" t="s">
        <v>43</v>
      </c>
      <c r="C106" s="77" t="s">
        <v>417</v>
      </c>
      <c r="D106" s="76" t="s">
        <v>25</v>
      </c>
      <c r="E106" s="78">
        <f>E105</f>
        <v>23.68</v>
      </c>
      <c r="F106" s="79">
        <v>0</v>
      </c>
      <c r="G106" s="79">
        <v>1</v>
      </c>
      <c r="H106" s="80">
        <v>0</v>
      </c>
      <c r="I106" s="40"/>
      <c r="J106" s="1"/>
    </row>
    <row r="107" spans="1:10" s="39" customFormat="1" ht="63" customHeight="1">
      <c r="A107" s="42" t="s">
        <v>242</v>
      </c>
      <c r="B107" s="76" t="s">
        <v>79</v>
      </c>
      <c r="C107" s="77" t="s">
        <v>240</v>
      </c>
      <c r="D107" s="76" t="s">
        <v>25</v>
      </c>
      <c r="E107" s="78">
        <v>161.2</v>
      </c>
      <c r="F107" s="79">
        <v>0</v>
      </c>
      <c r="G107" s="79">
        <v>1</v>
      </c>
      <c r="H107" s="80">
        <v>0</v>
      </c>
      <c r="I107" s="40"/>
      <c r="J107" s="1"/>
    </row>
    <row r="108" spans="1:10" s="39" customFormat="1" ht="84">
      <c r="A108" s="42" t="s">
        <v>245</v>
      </c>
      <c r="B108" s="76" t="s">
        <v>31</v>
      </c>
      <c r="C108" s="77" t="s">
        <v>418</v>
      </c>
      <c r="D108" s="76" t="s">
        <v>25</v>
      </c>
      <c r="E108" s="78">
        <f>E107</f>
        <v>161.2</v>
      </c>
      <c r="F108" s="79">
        <v>0</v>
      </c>
      <c r="G108" s="79">
        <v>1</v>
      </c>
      <c r="H108" s="80">
        <v>0</v>
      </c>
      <c r="I108" s="40"/>
      <c r="J108" s="1"/>
    </row>
    <row r="109" spans="1:10" s="39" customFormat="1" ht="78" customHeight="1">
      <c r="A109" s="42" t="s">
        <v>246</v>
      </c>
      <c r="B109" s="76" t="s">
        <v>143</v>
      </c>
      <c r="C109" s="77" t="s">
        <v>243</v>
      </c>
      <c r="D109" s="76" t="s">
        <v>25</v>
      </c>
      <c r="E109" s="78">
        <v>26.35</v>
      </c>
      <c r="F109" s="79">
        <v>0</v>
      </c>
      <c r="G109" s="79">
        <v>1</v>
      </c>
      <c r="H109" s="80">
        <v>0</v>
      </c>
      <c r="I109" s="40"/>
      <c r="J109" s="1"/>
    </row>
    <row r="110" spans="1:10" s="39" customFormat="1" ht="48">
      <c r="A110" s="42" t="s">
        <v>249</v>
      </c>
      <c r="B110" s="76" t="s">
        <v>145</v>
      </c>
      <c r="C110" s="77" t="s">
        <v>244</v>
      </c>
      <c r="D110" s="76" t="s">
        <v>24</v>
      </c>
      <c r="E110" s="78">
        <v>12.24</v>
      </c>
      <c r="F110" s="79">
        <v>0</v>
      </c>
      <c r="G110" s="79">
        <v>1</v>
      </c>
      <c r="H110" s="80">
        <v>0</v>
      </c>
      <c r="I110" s="40"/>
      <c r="J110" s="1"/>
    </row>
    <row r="111" spans="1:10" s="39" customFormat="1" ht="36">
      <c r="A111" s="42" t="s">
        <v>250</v>
      </c>
      <c r="B111" s="76" t="s">
        <v>57</v>
      </c>
      <c r="C111" s="77" t="s">
        <v>247</v>
      </c>
      <c r="D111" s="76" t="s">
        <v>0</v>
      </c>
      <c r="E111" s="78">
        <v>16.1</v>
      </c>
      <c r="F111" s="79">
        <v>0</v>
      </c>
      <c r="G111" s="79">
        <v>1</v>
      </c>
      <c r="H111" s="80">
        <v>0</v>
      </c>
      <c r="I111" s="40"/>
      <c r="J111" s="1"/>
    </row>
    <row r="112" spans="1:10" s="39" customFormat="1" ht="48.75" thickBot="1">
      <c r="A112" s="47" t="s">
        <v>251</v>
      </c>
      <c r="B112" s="81" t="s">
        <v>56</v>
      </c>
      <c r="C112" s="82" t="s">
        <v>248</v>
      </c>
      <c r="D112" s="81" t="s">
        <v>22</v>
      </c>
      <c r="E112" s="83">
        <v>3</v>
      </c>
      <c r="F112" s="84">
        <v>0</v>
      </c>
      <c r="G112" s="84">
        <v>1</v>
      </c>
      <c r="H112" s="85">
        <v>0</v>
      </c>
      <c r="I112" s="40"/>
      <c r="J112" s="1"/>
    </row>
    <row r="113" spans="1:10" s="39" customFormat="1" ht="48.75" thickTop="1">
      <c r="A113" s="52" t="s">
        <v>252</v>
      </c>
      <c r="B113" s="86" t="s">
        <v>186</v>
      </c>
      <c r="C113" s="87" t="s">
        <v>187</v>
      </c>
      <c r="D113" s="86" t="s">
        <v>26</v>
      </c>
      <c r="E113" s="88">
        <v>1</v>
      </c>
      <c r="F113" s="89">
        <v>0</v>
      </c>
      <c r="G113" s="89">
        <v>1</v>
      </c>
      <c r="H113" s="90">
        <v>0</v>
      </c>
      <c r="I113" s="40"/>
      <c r="J113" s="1"/>
    </row>
    <row r="114" spans="1:10" s="39" customFormat="1" ht="60">
      <c r="A114" s="42" t="s">
        <v>253</v>
      </c>
      <c r="B114" s="76" t="s">
        <v>23</v>
      </c>
      <c r="C114" s="77" t="s">
        <v>419</v>
      </c>
      <c r="D114" s="76" t="s">
        <v>24</v>
      </c>
      <c r="E114" s="78">
        <v>23.77</v>
      </c>
      <c r="F114" s="79">
        <v>0</v>
      </c>
      <c r="G114" s="79">
        <v>1</v>
      </c>
      <c r="H114" s="80">
        <v>0</v>
      </c>
      <c r="I114" s="40"/>
      <c r="J114" s="1"/>
    </row>
    <row r="115" spans="1:10" s="39" customFormat="1" ht="48">
      <c r="A115" s="42" t="s">
        <v>254</v>
      </c>
      <c r="B115" s="76" t="s">
        <v>28</v>
      </c>
      <c r="C115" s="77" t="s">
        <v>420</v>
      </c>
      <c r="D115" s="76" t="s">
        <v>25</v>
      </c>
      <c r="E115" s="78">
        <f>E109</f>
        <v>26.35</v>
      </c>
      <c r="F115" s="79">
        <v>0</v>
      </c>
      <c r="G115" s="79">
        <v>1</v>
      </c>
      <c r="H115" s="80">
        <v>0</v>
      </c>
      <c r="I115" s="40"/>
      <c r="J115" s="1"/>
    </row>
    <row r="116" spans="1:10" s="39" customFormat="1" ht="48">
      <c r="A116" s="42" t="s">
        <v>256</v>
      </c>
      <c r="B116" s="76" t="s">
        <v>31</v>
      </c>
      <c r="C116" s="77" t="s">
        <v>421</v>
      </c>
      <c r="D116" s="76" t="s">
        <v>25</v>
      </c>
      <c r="E116" s="78">
        <f>E115</f>
        <v>26.35</v>
      </c>
      <c r="F116" s="79">
        <v>0</v>
      </c>
      <c r="G116" s="79">
        <v>1</v>
      </c>
      <c r="H116" s="80">
        <v>0</v>
      </c>
      <c r="I116" s="40"/>
      <c r="J116" s="1"/>
    </row>
    <row r="117" spans="1:10" s="39" customFormat="1" ht="48">
      <c r="A117" s="42" t="s">
        <v>257</v>
      </c>
      <c r="B117" s="76" t="s">
        <v>41</v>
      </c>
      <c r="C117" s="77" t="s">
        <v>255</v>
      </c>
      <c r="D117" s="76" t="s">
        <v>24</v>
      </c>
      <c r="E117" s="78">
        <v>520</v>
      </c>
      <c r="F117" s="79">
        <v>0</v>
      </c>
      <c r="G117" s="79">
        <v>1</v>
      </c>
      <c r="H117" s="80">
        <v>0</v>
      </c>
      <c r="I117" s="40"/>
      <c r="J117" s="1"/>
    </row>
    <row r="118" spans="1:10" s="39" customFormat="1" ht="48">
      <c r="A118" s="42" t="s">
        <v>258</v>
      </c>
      <c r="B118" s="76" t="s">
        <v>52</v>
      </c>
      <c r="C118" s="77" t="s">
        <v>422</v>
      </c>
      <c r="D118" s="76" t="s">
        <v>24</v>
      </c>
      <c r="E118" s="78">
        <f>E117</f>
        <v>520</v>
      </c>
      <c r="F118" s="79">
        <v>0</v>
      </c>
      <c r="G118" s="79">
        <v>1</v>
      </c>
      <c r="H118" s="80">
        <v>0</v>
      </c>
      <c r="I118" s="40"/>
      <c r="J118" s="1"/>
    </row>
    <row r="119" spans="1:10" s="39" customFormat="1" ht="72">
      <c r="A119" s="42" t="s">
        <v>259</v>
      </c>
      <c r="B119" s="76" t="s">
        <v>33</v>
      </c>
      <c r="C119" s="77" t="s">
        <v>423</v>
      </c>
      <c r="D119" s="76" t="s">
        <v>24</v>
      </c>
      <c r="E119" s="78">
        <f>E118</f>
        <v>520</v>
      </c>
      <c r="F119" s="79">
        <v>0</v>
      </c>
      <c r="G119" s="79">
        <v>5</v>
      </c>
      <c r="H119" s="80">
        <v>0</v>
      </c>
      <c r="I119" s="40"/>
      <c r="J119" s="1"/>
    </row>
    <row r="120" spans="1:10" s="39" customFormat="1" ht="48">
      <c r="A120" s="42" t="s">
        <v>261</v>
      </c>
      <c r="B120" s="76" t="s">
        <v>34</v>
      </c>
      <c r="C120" s="77" t="s">
        <v>424</v>
      </c>
      <c r="D120" s="76" t="s">
        <v>24</v>
      </c>
      <c r="E120" s="78">
        <f>E119</f>
        <v>520</v>
      </c>
      <c r="F120" s="79">
        <v>0</v>
      </c>
      <c r="G120" s="79">
        <v>1</v>
      </c>
      <c r="H120" s="80">
        <v>0</v>
      </c>
      <c r="I120" s="40"/>
      <c r="J120" s="1"/>
    </row>
    <row r="121" spans="1:10" s="39" customFormat="1" ht="48">
      <c r="A121" s="42" t="s">
        <v>262</v>
      </c>
      <c r="B121" s="76" t="s">
        <v>106</v>
      </c>
      <c r="C121" s="77" t="s">
        <v>260</v>
      </c>
      <c r="D121" s="76" t="s">
        <v>0</v>
      </c>
      <c r="E121" s="78">
        <v>69</v>
      </c>
      <c r="F121" s="79">
        <v>0</v>
      </c>
      <c r="G121" s="79">
        <v>1</v>
      </c>
      <c r="H121" s="80">
        <v>0</v>
      </c>
      <c r="I121" s="40"/>
      <c r="J121" s="1"/>
    </row>
    <row r="122" spans="1:10" s="39" customFormat="1" ht="36">
      <c r="A122" s="42" t="s">
        <v>264</v>
      </c>
      <c r="B122" s="76" t="s">
        <v>35</v>
      </c>
      <c r="C122" s="77" t="s">
        <v>425</v>
      </c>
      <c r="D122" s="76" t="s">
        <v>25</v>
      </c>
      <c r="E122" s="78">
        <f>E121*0.08</f>
        <v>5.5200000000000005</v>
      </c>
      <c r="F122" s="79">
        <v>0</v>
      </c>
      <c r="G122" s="79">
        <v>1</v>
      </c>
      <c r="H122" s="80">
        <v>0</v>
      </c>
      <c r="I122" s="40"/>
      <c r="J122" s="1"/>
    </row>
    <row r="123" spans="1:10" s="39" customFormat="1" ht="48">
      <c r="A123" s="42" t="s">
        <v>399</v>
      </c>
      <c r="B123" s="43" t="s">
        <v>53</v>
      </c>
      <c r="C123" s="44" t="s">
        <v>263</v>
      </c>
      <c r="D123" s="43" t="s">
        <v>24</v>
      </c>
      <c r="E123" s="59">
        <v>3</v>
      </c>
      <c r="F123" s="46">
        <v>0</v>
      </c>
      <c r="G123" s="46">
        <v>1</v>
      </c>
      <c r="H123" s="45">
        <f>ROUND(E123*F123*G123,2)</f>
        <v>0</v>
      </c>
      <c r="I123" s="40"/>
      <c r="J123" s="1"/>
    </row>
    <row r="124" spans="1:10" s="39" customFormat="1" ht="12.75">
      <c r="A124" s="106" t="s">
        <v>265</v>
      </c>
      <c r="B124" s="107"/>
      <c r="C124" s="107"/>
      <c r="D124" s="107"/>
      <c r="E124" s="107"/>
      <c r="F124" s="107"/>
      <c r="G124" s="107"/>
      <c r="H124" s="108"/>
      <c r="I124" s="40"/>
      <c r="J124" s="1"/>
    </row>
    <row r="125" spans="1:10" s="39" customFormat="1" ht="62.25" customHeight="1">
      <c r="A125" s="42" t="s">
        <v>267</v>
      </c>
      <c r="B125" s="43" t="s">
        <v>79</v>
      </c>
      <c r="C125" s="44" t="s">
        <v>266</v>
      </c>
      <c r="D125" s="43" t="s">
        <v>25</v>
      </c>
      <c r="E125" s="59">
        <v>8.16</v>
      </c>
      <c r="F125" s="46">
        <v>0</v>
      </c>
      <c r="G125" s="46">
        <v>1</v>
      </c>
      <c r="H125" s="45">
        <f aca="true" t="shared" si="4" ref="H125:H132">ROUND(E125*F125*G125,2)</f>
        <v>0</v>
      </c>
      <c r="I125" s="40"/>
      <c r="J125" s="1"/>
    </row>
    <row r="126" spans="1:10" s="39" customFormat="1" ht="84">
      <c r="A126" s="42" t="s">
        <v>269</v>
      </c>
      <c r="B126" s="43" t="s">
        <v>31</v>
      </c>
      <c r="C126" s="44" t="s">
        <v>426</v>
      </c>
      <c r="D126" s="43" t="s">
        <v>25</v>
      </c>
      <c r="E126" s="59">
        <f>E125</f>
        <v>8.16</v>
      </c>
      <c r="F126" s="46">
        <v>0</v>
      </c>
      <c r="G126" s="46">
        <v>1</v>
      </c>
      <c r="H126" s="45">
        <f t="shared" si="4"/>
        <v>0</v>
      </c>
      <c r="I126" s="40"/>
      <c r="J126" s="1"/>
    </row>
    <row r="127" spans="1:10" s="39" customFormat="1" ht="48">
      <c r="A127" s="42" t="s">
        <v>270</v>
      </c>
      <c r="B127" s="43" t="s">
        <v>41</v>
      </c>
      <c r="C127" s="44" t="s">
        <v>268</v>
      </c>
      <c r="D127" s="43" t="s">
        <v>24</v>
      </c>
      <c r="E127" s="59">
        <v>33.77</v>
      </c>
      <c r="F127" s="46">
        <v>0</v>
      </c>
      <c r="G127" s="46">
        <v>1</v>
      </c>
      <c r="H127" s="45">
        <f t="shared" si="4"/>
        <v>0</v>
      </c>
      <c r="I127" s="40"/>
      <c r="J127" s="1"/>
    </row>
    <row r="128" spans="1:10" s="39" customFormat="1" ht="48.75" thickBot="1">
      <c r="A128" s="47" t="s">
        <v>272</v>
      </c>
      <c r="B128" s="48" t="s">
        <v>52</v>
      </c>
      <c r="C128" s="49" t="s">
        <v>427</v>
      </c>
      <c r="D128" s="48" t="s">
        <v>24</v>
      </c>
      <c r="E128" s="62">
        <f>E127</f>
        <v>33.77</v>
      </c>
      <c r="F128" s="50">
        <v>0</v>
      </c>
      <c r="G128" s="50">
        <v>1</v>
      </c>
      <c r="H128" s="51">
        <f t="shared" si="4"/>
        <v>0</v>
      </c>
      <c r="I128" s="40"/>
      <c r="J128" s="1"/>
    </row>
    <row r="129" spans="1:10" s="39" customFormat="1" ht="48.75" thickTop="1">
      <c r="A129" s="52" t="s">
        <v>273</v>
      </c>
      <c r="B129" s="53" t="s">
        <v>97</v>
      </c>
      <c r="C129" s="54" t="s">
        <v>428</v>
      </c>
      <c r="D129" s="53" t="s">
        <v>24</v>
      </c>
      <c r="E129" s="58">
        <f>E127</f>
        <v>33.77</v>
      </c>
      <c r="F129" s="55">
        <v>0</v>
      </c>
      <c r="G129" s="55">
        <v>1</v>
      </c>
      <c r="H129" s="56">
        <f t="shared" si="4"/>
        <v>0</v>
      </c>
      <c r="I129" s="40"/>
      <c r="J129" s="1"/>
    </row>
    <row r="130" spans="1:10" s="39" customFormat="1" ht="48">
      <c r="A130" s="63" t="s">
        <v>274</v>
      </c>
      <c r="B130" s="64" t="s">
        <v>55</v>
      </c>
      <c r="C130" s="65" t="s">
        <v>271</v>
      </c>
      <c r="D130" s="64" t="s">
        <v>0</v>
      </c>
      <c r="E130" s="66">
        <v>48.3</v>
      </c>
      <c r="F130" s="67">
        <v>0</v>
      </c>
      <c r="G130" s="67">
        <v>1</v>
      </c>
      <c r="H130" s="68">
        <f t="shared" si="4"/>
        <v>0</v>
      </c>
      <c r="I130" s="40"/>
      <c r="J130" s="1"/>
    </row>
    <row r="131" spans="1:10" s="39" customFormat="1" ht="36">
      <c r="A131" s="42" t="s">
        <v>275</v>
      </c>
      <c r="B131" s="43" t="s">
        <v>35</v>
      </c>
      <c r="C131" s="44" t="s">
        <v>429</v>
      </c>
      <c r="D131" s="43" t="s">
        <v>25</v>
      </c>
      <c r="E131" s="59">
        <f>E130*0.045</f>
        <v>2.1734999999999998</v>
      </c>
      <c r="F131" s="46">
        <v>0</v>
      </c>
      <c r="G131" s="46">
        <v>1</v>
      </c>
      <c r="H131" s="45">
        <f t="shared" si="4"/>
        <v>0</v>
      </c>
      <c r="I131" s="40"/>
      <c r="J131" s="1"/>
    </row>
    <row r="132" spans="1:10" s="39" customFormat="1" ht="48">
      <c r="A132" s="42" t="s">
        <v>400</v>
      </c>
      <c r="B132" s="43" t="s">
        <v>53</v>
      </c>
      <c r="C132" s="44" t="s">
        <v>430</v>
      </c>
      <c r="D132" s="43" t="s">
        <v>24</v>
      </c>
      <c r="E132" s="59">
        <f>E130*0.5</f>
        <v>24.15</v>
      </c>
      <c r="F132" s="46">
        <v>0</v>
      </c>
      <c r="G132" s="46">
        <v>1</v>
      </c>
      <c r="H132" s="45">
        <f t="shared" si="4"/>
        <v>0</v>
      </c>
      <c r="I132" s="40"/>
      <c r="J132" s="1"/>
    </row>
    <row r="133" spans="1:10" s="39" customFormat="1" ht="12.75">
      <c r="A133" s="106" t="s">
        <v>459</v>
      </c>
      <c r="B133" s="107"/>
      <c r="C133" s="107"/>
      <c r="D133" s="107"/>
      <c r="E133" s="107"/>
      <c r="F133" s="107"/>
      <c r="G133" s="107"/>
      <c r="H133" s="108"/>
      <c r="I133" s="40"/>
      <c r="J133" s="1"/>
    </row>
    <row r="134" spans="1:10" s="39" customFormat="1" ht="12.75">
      <c r="A134" s="106" t="s">
        <v>276</v>
      </c>
      <c r="B134" s="107"/>
      <c r="C134" s="107"/>
      <c r="D134" s="107"/>
      <c r="E134" s="107"/>
      <c r="F134" s="107"/>
      <c r="G134" s="107"/>
      <c r="H134" s="108"/>
      <c r="I134" s="40"/>
      <c r="J134" s="1"/>
    </row>
    <row r="135" spans="1:10" s="39" customFormat="1" ht="48">
      <c r="A135" s="42" t="s">
        <v>278</v>
      </c>
      <c r="B135" s="43" t="s">
        <v>277</v>
      </c>
      <c r="C135" s="44" t="s">
        <v>453</v>
      </c>
      <c r="D135" s="43" t="s">
        <v>24</v>
      </c>
      <c r="E135" s="59">
        <v>412</v>
      </c>
      <c r="F135" s="46">
        <v>0</v>
      </c>
      <c r="G135" s="46">
        <v>1</v>
      </c>
      <c r="H135" s="45">
        <f>ROUND(E135*F135*G135,2)</f>
        <v>0</v>
      </c>
      <c r="I135" s="40"/>
      <c r="J135" s="1"/>
    </row>
    <row r="136" spans="1:10" s="39" customFormat="1" ht="48">
      <c r="A136" s="42" t="s">
        <v>279</v>
      </c>
      <c r="B136" s="43" t="s">
        <v>29</v>
      </c>
      <c r="C136" s="44" t="s">
        <v>369</v>
      </c>
      <c r="D136" s="43" t="s">
        <v>0</v>
      </c>
      <c r="E136" s="59">
        <v>67</v>
      </c>
      <c r="F136" s="46">
        <v>0</v>
      </c>
      <c r="G136" s="46">
        <v>1</v>
      </c>
      <c r="H136" s="45">
        <f>ROUND(E136*F136*G136,2)</f>
        <v>0</v>
      </c>
      <c r="I136" s="40"/>
      <c r="J136" s="1"/>
    </row>
    <row r="137" spans="1:10" s="39" customFormat="1" ht="36">
      <c r="A137" s="42" t="s">
        <v>283</v>
      </c>
      <c r="B137" s="43" t="s">
        <v>30</v>
      </c>
      <c r="C137" s="44" t="s">
        <v>431</v>
      </c>
      <c r="D137" s="43" t="s">
        <v>25</v>
      </c>
      <c r="E137" s="59">
        <f>E136*0.08</f>
        <v>5.36</v>
      </c>
      <c r="F137" s="46">
        <v>0</v>
      </c>
      <c r="G137" s="46">
        <v>1</v>
      </c>
      <c r="H137" s="45">
        <f aca="true" t="shared" si="5" ref="H137:H145">ROUND(E137*F137*G137,2)</f>
        <v>0</v>
      </c>
      <c r="I137" s="40"/>
      <c r="J137" s="1"/>
    </row>
    <row r="138" spans="1:10" s="39" customFormat="1" ht="60">
      <c r="A138" s="42" t="s">
        <v>284</v>
      </c>
      <c r="B138" s="43" t="s">
        <v>280</v>
      </c>
      <c r="C138" s="44" t="s">
        <v>281</v>
      </c>
      <c r="D138" s="43" t="s">
        <v>24</v>
      </c>
      <c r="E138" s="59">
        <v>146</v>
      </c>
      <c r="F138" s="46">
        <v>0</v>
      </c>
      <c r="G138" s="46">
        <v>1</v>
      </c>
      <c r="H138" s="45">
        <f t="shared" si="5"/>
        <v>0</v>
      </c>
      <c r="I138" s="40"/>
      <c r="J138" s="1"/>
    </row>
    <row r="139" spans="1:10" s="39" customFormat="1" ht="36">
      <c r="A139" s="42" t="s">
        <v>285</v>
      </c>
      <c r="B139" s="43" t="s">
        <v>72</v>
      </c>
      <c r="C139" s="44" t="s">
        <v>282</v>
      </c>
      <c r="D139" s="43" t="s">
        <v>0</v>
      </c>
      <c r="E139" s="59">
        <v>101.7</v>
      </c>
      <c r="F139" s="46">
        <v>0</v>
      </c>
      <c r="G139" s="46">
        <v>1</v>
      </c>
      <c r="H139" s="45">
        <f t="shared" si="5"/>
        <v>0</v>
      </c>
      <c r="I139" s="40"/>
      <c r="J139" s="1"/>
    </row>
    <row r="140" spans="1:10" s="39" customFormat="1" ht="48">
      <c r="A140" s="42" t="s">
        <v>286</v>
      </c>
      <c r="B140" s="43" t="s">
        <v>45</v>
      </c>
      <c r="C140" s="44" t="s">
        <v>454</v>
      </c>
      <c r="D140" s="43" t="s">
        <v>0</v>
      </c>
      <c r="E140" s="59">
        <v>7</v>
      </c>
      <c r="F140" s="46">
        <v>0</v>
      </c>
      <c r="G140" s="46">
        <v>1</v>
      </c>
      <c r="H140" s="45">
        <f t="shared" si="5"/>
        <v>0</v>
      </c>
      <c r="I140" s="40"/>
      <c r="J140" s="1"/>
    </row>
    <row r="141" spans="1:10" s="39" customFormat="1" ht="72">
      <c r="A141" s="42" t="s">
        <v>287</v>
      </c>
      <c r="B141" s="43" t="s">
        <v>44</v>
      </c>
      <c r="C141" s="44" t="s">
        <v>432</v>
      </c>
      <c r="D141" s="43" t="s">
        <v>25</v>
      </c>
      <c r="E141" s="59">
        <v>51.34</v>
      </c>
      <c r="F141" s="46">
        <v>0</v>
      </c>
      <c r="G141" s="46">
        <v>1</v>
      </c>
      <c r="H141" s="45">
        <f t="shared" si="5"/>
        <v>0</v>
      </c>
      <c r="I141" s="40"/>
      <c r="J141" s="1"/>
    </row>
    <row r="142" spans="1:10" s="39" customFormat="1" ht="108">
      <c r="A142" s="42" t="s">
        <v>401</v>
      </c>
      <c r="B142" s="43" t="s">
        <v>43</v>
      </c>
      <c r="C142" s="44" t="s">
        <v>433</v>
      </c>
      <c r="D142" s="43" t="s">
        <v>25</v>
      </c>
      <c r="E142" s="59">
        <f>E141</f>
        <v>51.34</v>
      </c>
      <c r="F142" s="46">
        <v>0</v>
      </c>
      <c r="G142" s="46">
        <v>1</v>
      </c>
      <c r="H142" s="45">
        <f t="shared" si="5"/>
        <v>0</v>
      </c>
      <c r="I142" s="40"/>
      <c r="J142" s="1"/>
    </row>
    <row r="143" spans="1:10" s="39" customFormat="1" ht="12.75">
      <c r="A143" s="106" t="s">
        <v>288</v>
      </c>
      <c r="B143" s="107"/>
      <c r="C143" s="107"/>
      <c r="D143" s="107"/>
      <c r="E143" s="107"/>
      <c r="F143" s="107"/>
      <c r="G143" s="107"/>
      <c r="H143" s="108"/>
      <c r="I143" s="40"/>
      <c r="J143" s="1"/>
    </row>
    <row r="144" spans="1:10" s="39" customFormat="1" ht="61.5" customHeight="1">
      <c r="A144" s="42" t="s">
        <v>289</v>
      </c>
      <c r="B144" s="43" t="s">
        <v>79</v>
      </c>
      <c r="C144" s="44" t="s">
        <v>455</v>
      </c>
      <c r="D144" s="43" t="s">
        <v>25</v>
      </c>
      <c r="E144" s="59">
        <v>111.6</v>
      </c>
      <c r="F144" s="46">
        <v>0</v>
      </c>
      <c r="G144" s="46">
        <v>1</v>
      </c>
      <c r="H144" s="45">
        <f t="shared" si="5"/>
        <v>0</v>
      </c>
      <c r="I144" s="40"/>
      <c r="J144" s="1"/>
    </row>
    <row r="145" spans="1:10" s="39" customFormat="1" ht="84.75" thickBot="1">
      <c r="A145" s="47" t="s">
        <v>290</v>
      </c>
      <c r="B145" s="48" t="s">
        <v>31</v>
      </c>
      <c r="C145" s="49" t="s">
        <v>434</v>
      </c>
      <c r="D145" s="48" t="s">
        <v>25</v>
      </c>
      <c r="E145" s="62">
        <f>E144</f>
        <v>111.6</v>
      </c>
      <c r="F145" s="50">
        <v>0</v>
      </c>
      <c r="G145" s="50">
        <v>1</v>
      </c>
      <c r="H145" s="51">
        <f t="shared" si="5"/>
        <v>0</v>
      </c>
      <c r="I145" s="40"/>
      <c r="J145" s="1"/>
    </row>
    <row r="146" spans="1:10" s="39" customFormat="1" ht="48.75" thickTop="1">
      <c r="A146" s="52" t="s">
        <v>291</v>
      </c>
      <c r="B146" s="53" t="s">
        <v>41</v>
      </c>
      <c r="C146" s="54" t="s">
        <v>456</v>
      </c>
      <c r="D146" s="53" t="s">
        <v>24</v>
      </c>
      <c r="E146" s="58">
        <v>558</v>
      </c>
      <c r="F146" s="55">
        <v>0</v>
      </c>
      <c r="G146" s="55">
        <v>1</v>
      </c>
      <c r="H146" s="56">
        <f aca="true" t="shared" si="6" ref="H146:H155">ROUND(E146*F146*G146,2)</f>
        <v>0</v>
      </c>
      <c r="I146" s="40"/>
      <c r="J146" s="1"/>
    </row>
    <row r="147" spans="1:10" s="39" customFormat="1" ht="48">
      <c r="A147" s="63" t="s">
        <v>293</v>
      </c>
      <c r="B147" s="64" t="s">
        <v>52</v>
      </c>
      <c r="C147" s="65" t="s">
        <v>435</v>
      </c>
      <c r="D147" s="64" t="s">
        <v>24</v>
      </c>
      <c r="E147" s="66">
        <f>E146</f>
        <v>558</v>
      </c>
      <c r="F147" s="67">
        <v>0</v>
      </c>
      <c r="G147" s="67">
        <v>1</v>
      </c>
      <c r="H147" s="68">
        <f t="shared" si="6"/>
        <v>0</v>
      </c>
      <c r="I147" s="40"/>
      <c r="J147" s="1"/>
    </row>
    <row r="148" spans="1:10" s="39" customFormat="1" ht="48">
      <c r="A148" s="42" t="s">
        <v>294</v>
      </c>
      <c r="B148" s="76" t="s">
        <v>32</v>
      </c>
      <c r="C148" s="77" t="s">
        <v>457</v>
      </c>
      <c r="D148" s="76" t="s">
        <v>24</v>
      </c>
      <c r="E148" s="91">
        <v>412</v>
      </c>
      <c r="F148" s="92">
        <v>0</v>
      </c>
      <c r="G148" s="79">
        <v>1</v>
      </c>
      <c r="H148" s="80">
        <v>0</v>
      </c>
      <c r="I148" s="40"/>
      <c r="J148" s="1"/>
    </row>
    <row r="149" spans="1:10" s="39" customFormat="1" ht="84">
      <c r="A149" s="42" t="s">
        <v>295</v>
      </c>
      <c r="B149" s="93" t="s">
        <v>33</v>
      </c>
      <c r="C149" s="94" t="s">
        <v>373</v>
      </c>
      <c r="D149" s="93" t="s">
        <v>24</v>
      </c>
      <c r="E149" s="95">
        <f>E148</f>
        <v>412</v>
      </c>
      <c r="F149" s="96">
        <v>0</v>
      </c>
      <c r="G149" s="96">
        <v>-3</v>
      </c>
      <c r="H149" s="97">
        <v>0</v>
      </c>
      <c r="I149" s="40"/>
      <c r="J149" s="1"/>
    </row>
    <row r="150" spans="1:10" s="39" customFormat="1" ht="48">
      <c r="A150" s="42" t="s">
        <v>296</v>
      </c>
      <c r="B150" s="43" t="s">
        <v>97</v>
      </c>
      <c r="C150" s="44" t="s">
        <v>370</v>
      </c>
      <c r="D150" s="43" t="s">
        <v>24</v>
      </c>
      <c r="E150" s="59">
        <v>146</v>
      </c>
      <c r="F150" s="46">
        <v>0</v>
      </c>
      <c r="G150" s="46">
        <v>1</v>
      </c>
      <c r="H150" s="45">
        <f t="shared" si="6"/>
        <v>0</v>
      </c>
      <c r="I150" s="40"/>
      <c r="J150" s="1"/>
    </row>
    <row r="151" spans="1:10" s="39" customFormat="1" ht="48">
      <c r="A151" s="42" t="s">
        <v>297</v>
      </c>
      <c r="B151" s="43" t="s">
        <v>55</v>
      </c>
      <c r="C151" s="44" t="s">
        <v>292</v>
      </c>
      <c r="D151" s="43" t="s">
        <v>0</v>
      </c>
      <c r="E151" s="59">
        <v>101.7</v>
      </c>
      <c r="F151" s="46">
        <v>0</v>
      </c>
      <c r="G151" s="46">
        <v>1</v>
      </c>
      <c r="H151" s="45">
        <f t="shared" si="6"/>
        <v>0</v>
      </c>
      <c r="I151" s="40"/>
      <c r="J151" s="1"/>
    </row>
    <row r="152" spans="1:10" s="39" customFormat="1" ht="36">
      <c r="A152" s="42" t="s">
        <v>298</v>
      </c>
      <c r="B152" s="43" t="s">
        <v>35</v>
      </c>
      <c r="C152" s="44" t="s">
        <v>436</v>
      </c>
      <c r="D152" s="43" t="s">
        <v>25</v>
      </c>
      <c r="E152" s="59">
        <v>4.58</v>
      </c>
      <c r="F152" s="46">
        <v>0</v>
      </c>
      <c r="G152" s="46">
        <v>1</v>
      </c>
      <c r="H152" s="45">
        <f t="shared" si="6"/>
        <v>0</v>
      </c>
      <c r="I152" s="40"/>
      <c r="J152" s="1"/>
    </row>
    <row r="153" spans="1:10" s="39" customFormat="1" ht="48">
      <c r="A153" s="42" t="s">
        <v>374</v>
      </c>
      <c r="B153" s="43" t="s">
        <v>106</v>
      </c>
      <c r="C153" s="44" t="s">
        <v>372</v>
      </c>
      <c r="D153" s="43" t="s">
        <v>0</v>
      </c>
      <c r="E153" s="59">
        <v>67</v>
      </c>
      <c r="F153" s="46">
        <v>0</v>
      </c>
      <c r="G153" s="46">
        <v>1</v>
      </c>
      <c r="H153" s="45">
        <f t="shared" si="6"/>
        <v>0</v>
      </c>
      <c r="I153" s="40"/>
      <c r="J153" s="1"/>
    </row>
    <row r="154" spans="1:10" s="39" customFormat="1" ht="36">
      <c r="A154" s="42" t="s">
        <v>375</v>
      </c>
      <c r="B154" s="43" t="s">
        <v>35</v>
      </c>
      <c r="C154" s="44" t="s">
        <v>437</v>
      </c>
      <c r="D154" s="43" t="s">
        <v>25</v>
      </c>
      <c r="E154" s="59">
        <f>E153*0.08</f>
        <v>5.36</v>
      </c>
      <c r="F154" s="46">
        <v>0</v>
      </c>
      <c r="G154" s="46">
        <v>1</v>
      </c>
      <c r="H154" s="45">
        <f t="shared" si="6"/>
        <v>0</v>
      </c>
      <c r="I154" s="40"/>
      <c r="J154" s="1"/>
    </row>
    <row r="155" spans="1:10" s="39" customFormat="1" ht="48">
      <c r="A155" s="42" t="s">
        <v>402</v>
      </c>
      <c r="B155" s="43" t="s">
        <v>53</v>
      </c>
      <c r="C155" s="44" t="s">
        <v>438</v>
      </c>
      <c r="D155" s="43" t="s">
        <v>24</v>
      </c>
      <c r="E155" s="59">
        <f>E151*0.5+18.5</f>
        <v>69.35</v>
      </c>
      <c r="F155" s="46">
        <v>0</v>
      </c>
      <c r="G155" s="46">
        <v>1</v>
      </c>
      <c r="H155" s="45">
        <f t="shared" si="6"/>
        <v>0</v>
      </c>
      <c r="I155" s="40"/>
      <c r="J155" s="1"/>
    </row>
    <row r="156" spans="1:10" s="39" customFormat="1" ht="12.75">
      <c r="A156" s="106" t="s">
        <v>371</v>
      </c>
      <c r="B156" s="107"/>
      <c r="C156" s="107"/>
      <c r="D156" s="107"/>
      <c r="E156" s="107"/>
      <c r="F156" s="107"/>
      <c r="G156" s="107"/>
      <c r="H156" s="108"/>
      <c r="I156" s="40"/>
      <c r="J156" s="1"/>
    </row>
    <row r="157" spans="1:10" s="39" customFormat="1" ht="60">
      <c r="A157" s="42" t="s">
        <v>299</v>
      </c>
      <c r="B157" s="43" t="s">
        <v>40</v>
      </c>
      <c r="C157" s="44" t="s">
        <v>458</v>
      </c>
      <c r="D157" s="43" t="s">
        <v>24</v>
      </c>
      <c r="E157" s="59">
        <v>412</v>
      </c>
      <c r="F157" s="46">
        <v>0</v>
      </c>
      <c r="G157" s="46">
        <v>1</v>
      </c>
      <c r="H157" s="45">
        <f>ROUND(E157*F157*G157,2)</f>
        <v>0</v>
      </c>
      <c r="I157" s="40"/>
      <c r="J157" s="1"/>
    </row>
    <row r="158" spans="1:10" s="39" customFormat="1" ht="48">
      <c r="A158" s="42" t="s">
        <v>300</v>
      </c>
      <c r="B158" s="43" t="s">
        <v>167</v>
      </c>
      <c r="C158" s="44" t="s">
        <v>439</v>
      </c>
      <c r="D158" s="43" t="s">
        <v>24</v>
      </c>
      <c r="E158" s="59">
        <f>E157</f>
        <v>412</v>
      </c>
      <c r="F158" s="46">
        <v>0</v>
      </c>
      <c r="G158" s="46">
        <v>1</v>
      </c>
      <c r="H158" s="45">
        <f aca="true" t="shared" si="7" ref="H158:H196">ROUND(E158*F158*G158,2)</f>
        <v>0</v>
      </c>
      <c r="I158" s="40"/>
      <c r="J158" s="1"/>
    </row>
    <row r="159" spans="1:10" s="39" customFormat="1" ht="36">
      <c r="A159" s="42" t="s">
        <v>376</v>
      </c>
      <c r="B159" s="43" t="s">
        <v>38</v>
      </c>
      <c r="C159" s="44" t="s">
        <v>440</v>
      </c>
      <c r="D159" s="43" t="s">
        <v>24</v>
      </c>
      <c r="E159" s="59">
        <f>E157</f>
        <v>412</v>
      </c>
      <c r="F159" s="46">
        <v>0</v>
      </c>
      <c r="G159" s="46">
        <v>1</v>
      </c>
      <c r="H159" s="45">
        <f t="shared" si="7"/>
        <v>0</v>
      </c>
      <c r="I159" s="40"/>
      <c r="J159" s="1"/>
    </row>
    <row r="160" spans="1:10" s="39" customFormat="1" ht="60.75" thickBot="1">
      <c r="A160" s="47" t="s">
        <v>377</v>
      </c>
      <c r="B160" s="48" t="s">
        <v>40</v>
      </c>
      <c r="C160" s="49" t="s">
        <v>441</v>
      </c>
      <c r="D160" s="48" t="s">
        <v>24</v>
      </c>
      <c r="E160" s="62">
        <f>E157</f>
        <v>412</v>
      </c>
      <c r="F160" s="50">
        <v>0</v>
      </c>
      <c r="G160" s="50">
        <v>1</v>
      </c>
      <c r="H160" s="51">
        <f t="shared" si="7"/>
        <v>0</v>
      </c>
      <c r="I160" s="40"/>
      <c r="J160" s="1"/>
    </row>
    <row r="161" spans="1:10" s="39" customFormat="1" ht="13.5" thickTop="1">
      <c r="A161" s="116" t="s">
        <v>301</v>
      </c>
      <c r="B161" s="117"/>
      <c r="C161" s="117"/>
      <c r="D161" s="117"/>
      <c r="E161" s="117"/>
      <c r="F161" s="117"/>
      <c r="G161" s="117"/>
      <c r="H161" s="118"/>
      <c r="I161" s="40"/>
      <c r="J161" s="1"/>
    </row>
    <row r="162" spans="1:10" s="39" customFormat="1" ht="12.75">
      <c r="A162" s="106" t="s">
        <v>302</v>
      </c>
      <c r="B162" s="107"/>
      <c r="C162" s="107"/>
      <c r="D162" s="107"/>
      <c r="E162" s="107"/>
      <c r="F162" s="107"/>
      <c r="G162" s="107"/>
      <c r="H162" s="108"/>
      <c r="I162" s="40"/>
      <c r="J162" s="1"/>
    </row>
    <row r="163" spans="1:10" s="39" customFormat="1" ht="86.25" customHeight="1">
      <c r="A163" s="42" t="s">
        <v>308</v>
      </c>
      <c r="B163" s="43" t="s">
        <v>79</v>
      </c>
      <c r="C163" s="44" t="s">
        <v>303</v>
      </c>
      <c r="D163" s="43" t="s">
        <v>25</v>
      </c>
      <c r="E163" s="59">
        <v>243.75</v>
      </c>
      <c r="F163" s="46">
        <v>0</v>
      </c>
      <c r="G163" s="46">
        <v>1</v>
      </c>
      <c r="H163" s="45">
        <f t="shared" si="7"/>
        <v>0</v>
      </c>
      <c r="I163" s="40"/>
      <c r="J163" s="1"/>
    </row>
    <row r="164" spans="1:10" s="39" customFormat="1" ht="48.75" customHeight="1">
      <c r="A164" s="42" t="s">
        <v>309</v>
      </c>
      <c r="B164" s="43" t="s">
        <v>304</v>
      </c>
      <c r="C164" s="44" t="s">
        <v>305</v>
      </c>
      <c r="D164" s="43" t="s">
        <v>24</v>
      </c>
      <c r="E164" s="59">
        <v>75</v>
      </c>
      <c r="F164" s="46">
        <v>0</v>
      </c>
      <c r="G164" s="46">
        <v>1</v>
      </c>
      <c r="H164" s="45">
        <f t="shared" si="7"/>
        <v>0</v>
      </c>
      <c r="I164" s="40"/>
      <c r="J164" s="1"/>
    </row>
    <row r="165" spans="1:10" s="39" customFormat="1" ht="60">
      <c r="A165" s="42" t="s">
        <v>312</v>
      </c>
      <c r="B165" s="43" t="s">
        <v>306</v>
      </c>
      <c r="C165" s="44" t="s">
        <v>442</v>
      </c>
      <c r="D165" s="43" t="s">
        <v>25</v>
      </c>
      <c r="E165" s="59">
        <f>E164*0.15</f>
        <v>11.25</v>
      </c>
      <c r="F165" s="46">
        <v>0</v>
      </c>
      <c r="G165" s="46">
        <v>1</v>
      </c>
      <c r="H165" s="45">
        <f t="shared" si="7"/>
        <v>0</v>
      </c>
      <c r="I165" s="40"/>
      <c r="J165" s="1"/>
    </row>
    <row r="166" spans="1:10" s="39" customFormat="1" ht="99.75" customHeight="1">
      <c r="A166" s="42" t="s">
        <v>316</v>
      </c>
      <c r="B166" s="43" t="s">
        <v>307</v>
      </c>
      <c r="C166" s="44" t="s">
        <v>382</v>
      </c>
      <c r="D166" s="43" t="s">
        <v>25</v>
      </c>
      <c r="E166" s="59">
        <f>E165</f>
        <v>11.25</v>
      </c>
      <c r="F166" s="46">
        <v>0</v>
      </c>
      <c r="G166" s="46">
        <v>1</v>
      </c>
      <c r="H166" s="45">
        <f t="shared" si="7"/>
        <v>0</v>
      </c>
      <c r="I166" s="40"/>
      <c r="J166" s="1"/>
    </row>
    <row r="167" spans="1:10" s="39" customFormat="1" ht="36">
      <c r="A167" s="42" t="s">
        <v>317</v>
      </c>
      <c r="B167" s="43" t="s">
        <v>310</v>
      </c>
      <c r="C167" s="44" t="s">
        <v>311</v>
      </c>
      <c r="D167" s="43" t="s">
        <v>25</v>
      </c>
      <c r="E167" s="59">
        <v>5</v>
      </c>
      <c r="F167" s="46">
        <v>0</v>
      </c>
      <c r="G167" s="46">
        <v>1</v>
      </c>
      <c r="H167" s="45">
        <f t="shared" si="7"/>
        <v>0</v>
      </c>
      <c r="I167" s="40"/>
      <c r="J167" s="1"/>
    </row>
    <row r="168" spans="1:10" s="39" customFormat="1" ht="37.5" customHeight="1">
      <c r="A168" s="42" t="s">
        <v>321</v>
      </c>
      <c r="B168" s="43" t="s">
        <v>383</v>
      </c>
      <c r="C168" s="44" t="s">
        <v>313</v>
      </c>
      <c r="D168" s="43" t="s">
        <v>0</v>
      </c>
      <c r="E168" s="59">
        <v>25</v>
      </c>
      <c r="F168" s="46">
        <v>0</v>
      </c>
      <c r="G168" s="46">
        <v>1</v>
      </c>
      <c r="H168" s="45">
        <f t="shared" si="7"/>
        <v>0</v>
      </c>
      <c r="I168" s="40"/>
      <c r="J168" s="1"/>
    </row>
    <row r="169" spans="1:10" s="39" customFormat="1" ht="36">
      <c r="A169" s="42" t="s">
        <v>322</v>
      </c>
      <c r="B169" s="43" t="s">
        <v>314</v>
      </c>
      <c r="C169" s="44" t="s">
        <v>315</v>
      </c>
      <c r="D169" s="43" t="s">
        <v>0</v>
      </c>
      <c r="E169" s="59">
        <v>100</v>
      </c>
      <c r="F169" s="46">
        <v>0</v>
      </c>
      <c r="G169" s="46">
        <v>1</v>
      </c>
      <c r="H169" s="45">
        <f t="shared" si="7"/>
        <v>0</v>
      </c>
      <c r="I169" s="40"/>
      <c r="J169" s="1"/>
    </row>
    <row r="170" spans="1:10" s="39" customFormat="1" ht="60">
      <c r="A170" s="42" t="s">
        <v>327</v>
      </c>
      <c r="B170" s="43" t="s">
        <v>318</v>
      </c>
      <c r="C170" s="44" t="s">
        <v>319</v>
      </c>
      <c r="D170" s="43" t="s">
        <v>24</v>
      </c>
      <c r="E170" s="59">
        <v>50</v>
      </c>
      <c r="F170" s="46">
        <v>0</v>
      </c>
      <c r="G170" s="46">
        <v>1</v>
      </c>
      <c r="H170" s="45">
        <f t="shared" si="7"/>
        <v>0</v>
      </c>
      <c r="I170" s="40"/>
      <c r="J170" s="1"/>
    </row>
    <row r="171" spans="1:10" s="39" customFormat="1" ht="60">
      <c r="A171" s="42" t="s">
        <v>328</v>
      </c>
      <c r="B171" s="43" t="s">
        <v>320</v>
      </c>
      <c r="C171" s="44" t="s">
        <v>325</v>
      </c>
      <c r="D171" s="43" t="s">
        <v>24</v>
      </c>
      <c r="E171" s="59">
        <v>100</v>
      </c>
      <c r="F171" s="46">
        <v>0</v>
      </c>
      <c r="G171" s="46">
        <v>1</v>
      </c>
      <c r="H171" s="45">
        <f t="shared" si="7"/>
        <v>0</v>
      </c>
      <c r="I171" s="40"/>
      <c r="J171" s="1"/>
    </row>
    <row r="172" spans="1:10" s="39" customFormat="1" ht="60">
      <c r="A172" s="42" t="s">
        <v>333</v>
      </c>
      <c r="B172" s="43" t="s">
        <v>323</v>
      </c>
      <c r="C172" s="44" t="s">
        <v>324</v>
      </c>
      <c r="D172" s="43" t="s">
        <v>24</v>
      </c>
      <c r="E172" s="59">
        <f>E171</f>
        <v>100</v>
      </c>
      <c r="F172" s="46">
        <v>0</v>
      </c>
      <c r="G172" s="46">
        <v>1</v>
      </c>
      <c r="H172" s="45">
        <f t="shared" si="7"/>
        <v>0</v>
      </c>
      <c r="I172" s="40"/>
      <c r="J172" s="1"/>
    </row>
    <row r="173" spans="1:10" s="39" customFormat="1" ht="50.25" customHeight="1">
      <c r="A173" s="42" t="s">
        <v>334</v>
      </c>
      <c r="B173" s="43" t="s">
        <v>326</v>
      </c>
      <c r="C173" s="44" t="s">
        <v>384</v>
      </c>
      <c r="D173" s="43" t="s">
        <v>25</v>
      </c>
      <c r="E173" s="59">
        <f>E163</f>
        <v>243.75</v>
      </c>
      <c r="F173" s="46">
        <v>0</v>
      </c>
      <c r="G173" s="46">
        <v>1</v>
      </c>
      <c r="H173" s="45">
        <f t="shared" si="7"/>
        <v>0</v>
      </c>
      <c r="I173" s="40"/>
      <c r="J173" s="1"/>
    </row>
    <row r="174" spans="1:10" s="39" customFormat="1" ht="60">
      <c r="A174" s="42" t="s">
        <v>336</v>
      </c>
      <c r="B174" s="43" t="s">
        <v>329</v>
      </c>
      <c r="C174" s="44" t="s">
        <v>330</v>
      </c>
      <c r="D174" s="43" t="s">
        <v>24</v>
      </c>
      <c r="E174" s="59">
        <v>50</v>
      </c>
      <c r="F174" s="46">
        <v>0</v>
      </c>
      <c r="G174" s="46">
        <v>1</v>
      </c>
      <c r="H174" s="45">
        <f t="shared" si="7"/>
        <v>0</v>
      </c>
      <c r="I174" s="40"/>
      <c r="J174" s="1"/>
    </row>
    <row r="175" spans="1:10" s="39" customFormat="1" ht="48">
      <c r="A175" s="42" t="s">
        <v>378</v>
      </c>
      <c r="B175" s="43" t="s">
        <v>331</v>
      </c>
      <c r="C175" s="44" t="s">
        <v>332</v>
      </c>
      <c r="D175" s="43" t="s">
        <v>24</v>
      </c>
      <c r="E175" s="59">
        <f>E174</f>
        <v>50</v>
      </c>
      <c r="F175" s="46">
        <v>0</v>
      </c>
      <c r="G175" s="46">
        <v>1</v>
      </c>
      <c r="H175" s="45">
        <f t="shared" si="7"/>
        <v>0</v>
      </c>
      <c r="I175" s="40"/>
      <c r="J175" s="1"/>
    </row>
    <row r="176" spans="1:10" s="39" customFormat="1" ht="48.75" thickBot="1">
      <c r="A176" s="47" t="s">
        <v>379</v>
      </c>
      <c r="B176" s="48" t="s">
        <v>23</v>
      </c>
      <c r="C176" s="49" t="s">
        <v>335</v>
      </c>
      <c r="D176" s="48" t="s">
        <v>0</v>
      </c>
      <c r="E176" s="62">
        <v>25</v>
      </c>
      <c r="F176" s="50">
        <v>0</v>
      </c>
      <c r="G176" s="50">
        <v>1</v>
      </c>
      <c r="H176" s="51">
        <f t="shared" si="7"/>
        <v>0</v>
      </c>
      <c r="I176" s="40"/>
      <c r="J176" s="1"/>
    </row>
    <row r="177" spans="1:10" s="39" customFormat="1" ht="13.5" thickTop="1">
      <c r="A177" s="116" t="s">
        <v>337</v>
      </c>
      <c r="B177" s="117"/>
      <c r="C177" s="117"/>
      <c r="D177" s="117"/>
      <c r="E177" s="117"/>
      <c r="F177" s="117"/>
      <c r="G177" s="117"/>
      <c r="H177" s="118"/>
      <c r="I177" s="40"/>
      <c r="J177" s="1"/>
    </row>
    <row r="178" spans="1:10" s="39" customFormat="1" ht="87" customHeight="1">
      <c r="A178" s="42" t="s">
        <v>341</v>
      </c>
      <c r="B178" s="43" t="s">
        <v>79</v>
      </c>
      <c r="C178" s="44" t="s">
        <v>338</v>
      </c>
      <c r="D178" s="43" t="s">
        <v>25</v>
      </c>
      <c r="E178" s="59">
        <v>30.16</v>
      </c>
      <c r="F178" s="46">
        <v>0</v>
      </c>
      <c r="G178" s="46">
        <v>1</v>
      </c>
      <c r="H178" s="45">
        <f t="shared" si="7"/>
        <v>0</v>
      </c>
      <c r="I178" s="40"/>
      <c r="J178" s="1"/>
    </row>
    <row r="179" spans="1:10" s="39" customFormat="1" ht="84">
      <c r="A179" s="42" t="s">
        <v>342</v>
      </c>
      <c r="B179" s="43" t="s">
        <v>31</v>
      </c>
      <c r="C179" s="44" t="s">
        <v>391</v>
      </c>
      <c r="D179" s="43" t="s">
        <v>25</v>
      </c>
      <c r="E179" s="59">
        <f>E178</f>
        <v>30.16</v>
      </c>
      <c r="F179" s="46">
        <v>0</v>
      </c>
      <c r="G179" s="46">
        <v>1</v>
      </c>
      <c r="H179" s="45">
        <f t="shared" si="7"/>
        <v>0</v>
      </c>
      <c r="I179" s="40"/>
      <c r="J179" s="1"/>
    </row>
    <row r="180" spans="1:10" s="39" customFormat="1" ht="84">
      <c r="A180" s="42" t="s">
        <v>344</v>
      </c>
      <c r="B180" s="43" t="s">
        <v>143</v>
      </c>
      <c r="C180" s="44" t="s">
        <v>339</v>
      </c>
      <c r="D180" s="43" t="s">
        <v>25</v>
      </c>
      <c r="E180" s="59">
        <v>27.85</v>
      </c>
      <c r="F180" s="46">
        <v>0</v>
      </c>
      <c r="G180" s="46">
        <v>1</v>
      </c>
      <c r="H180" s="45">
        <f t="shared" si="7"/>
        <v>0</v>
      </c>
      <c r="I180" s="40"/>
      <c r="J180" s="1"/>
    </row>
    <row r="181" spans="1:10" s="39" customFormat="1" ht="60">
      <c r="A181" s="42" t="s">
        <v>347</v>
      </c>
      <c r="B181" s="43" t="s">
        <v>145</v>
      </c>
      <c r="C181" s="44" t="s">
        <v>340</v>
      </c>
      <c r="D181" s="43" t="s">
        <v>24</v>
      </c>
      <c r="E181" s="59">
        <v>14.85</v>
      </c>
      <c r="F181" s="46">
        <v>0</v>
      </c>
      <c r="G181" s="46">
        <v>1</v>
      </c>
      <c r="H181" s="45">
        <f t="shared" si="7"/>
        <v>0</v>
      </c>
      <c r="I181" s="40"/>
      <c r="J181" s="1"/>
    </row>
    <row r="182" spans="1:10" s="39" customFormat="1" ht="36">
      <c r="A182" s="42" t="s">
        <v>348</v>
      </c>
      <c r="B182" s="43" t="s">
        <v>57</v>
      </c>
      <c r="C182" s="44" t="s">
        <v>343</v>
      </c>
      <c r="D182" s="43" t="s">
        <v>0</v>
      </c>
      <c r="E182" s="59">
        <v>10</v>
      </c>
      <c r="F182" s="46">
        <v>0</v>
      </c>
      <c r="G182" s="46">
        <v>1</v>
      </c>
      <c r="H182" s="45">
        <f t="shared" si="7"/>
        <v>0</v>
      </c>
      <c r="I182" s="40"/>
      <c r="J182" s="1"/>
    </row>
    <row r="183" spans="1:10" s="39" customFormat="1" ht="36">
      <c r="A183" s="42" t="s">
        <v>349</v>
      </c>
      <c r="B183" s="43" t="s">
        <v>57</v>
      </c>
      <c r="C183" s="44" t="s">
        <v>343</v>
      </c>
      <c r="D183" s="43" t="s">
        <v>0</v>
      </c>
      <c r="E183" s="59">
        <f>E182</f>
        <v>10</v>
      </c>
      <c r="F183" s="46">
        <v>0</v>
      </c>
      <c r="G183" s="46">
        <v>1</v>
      </c>
      <c r="H183" s="45">
        <f t="shared" si="7"/>
        <v>0</v>
      </c>
      <c r="I183" s="40"/>
      <c r="J183" s="1"/>
    </row>
    <row r="184" spans="1:10" s="39" customFormat="1" ht="48">
      <c r="A184" s="42" t="s">
        <v>351</v>
      </c>
      <c r="B184" s="43" t="s">
        <v>56</v>
      </c>
      <c r="C184" s="44" t="s">
        <v>152</v>
      </c>
      <c r="D184" s="43" t="s">
        <v>22</v>
      </c>
      <c r="E184" s="59">
        <v>1</v>
      </c>
      <c r="F184" s="46">
        <v>0</v>
      </c>
      <c r="G184" s="46">
        <v>1</v>
      </c>
      <c r="H184" s="45">
        <f t="shared" si="7"/>
        <v>0</v>
      </c>
      <c r="I184" s="40"/>
      <c r="J184" s="1"/>
    </row>
    <row r="185" spans="1:10" s="39" customFormat="1" ht="36">
      <c r="A185" s="42" t="s">
        <v>352</v>
      </c>
      <c r="B185" s="43" t="s">
        <v>345</v>
      </c>
      <c r="C185" s="44" t="s">
        <v>346</v>
      </c>
      <c r="D185" s="43" t="s">
        <v>22</v>
      </c>
      <c r="E185" s="59">
        <f>E184</f>
        <v>1</v>
      </c>
      <c r="F185" s="46">
        <v>0</v>
      </c>
      <c r="G185" s="46">
        <v>1</v>
      </c>
      <c r="H185" s="45">
        <f t="shared" si="7"/>
        <v>0</v>
      </c>
      <c r="I185" s="40"/>
      <c r="J185" s="1"/>
    </row>
    <row r="186" spans="1:10" s="39" customFormat="1" ht="72">
      <c r="A186" s="42" t="s">
        <v>354</v>
      </c>
      <c r="B186" s="43" t="s">
        <v>23</v>
      </c>
      <c r="C186" s="44" t="s">
        <v>350</v>
      </c>
      <c r="D186" s="43" t="s">
        <v>24</v>
      </c>
      <c r="E186" s="59">
        <v>22.46</v>
      </c>
      <c r="F186" s="46">
        <v>0</v>
      </c>
      <c r="G186" s="46">
        <v>1</v>
      </c>
      <c r="H186" s="45">
        <f t="shared" si="7"/>
        <v>0</v>
      </c>
      <c r="I186" s="40"/>
      <c r="J186" s="1"/>
    </row>
    <row r="187" spans="1:10" s="39" customFormat="1" ht="48">
      <c r="A187" s="42" t="s">
        <v>355</v>
      </c>
      <c r="B187" s="43" t="s">
        <v>28</v>
      </c>
      <c r="C187" s="44" t="s">
        <v>385</v>
      </c>
      <c r="D187" s="43" t="s">
        <v>25</v>
      </c>
      <c r="E187" s="59">
        <f>E180</f>
        <v>27.85</v>
      </c>
      <c r="F187" s="46">
        <v>0</v>
      </c>
      <c r="G187" s="46">
        <v>1</v>
      </c>
      <c r="H187" s="45">
        <f>ROUND(E187*F187*G187,2)</f>
        <v>0</v>
      </c>
      <c r="I187" s="40"/>
      <c r="J187" s="1"/>
    </row>
    <row r="188" spans="1:10" s="39" customFormat="1" ht="84">
      <c r="A188" s="42" t="s">
        <v>356</v>
      </c>
      <c r="B188" s="43" t="s">
        <v>31</v>
      </c>
      <c r="C188" s="44" t="s">
        <v>390</v>
      </c>
      <c r="D188" s="43" t="s">
        <v>25</v>
      </c>
      <c r="E188" s="59">
        <f>E187</f>
        <v>27.85</v>
      </c>
      <c r="F188" s="46">
        <v>0</v>
      </c>
      <c r="G188" s="46">
        <v>1</v>
      </c>
      <c r="H188" s="45">
        <f>ROUND(E188*F188*G188,2)</f>
        <v>0</v>
      </c>
      <c r="I188" s="40"/>
      <c r="J188" s="1"/>
    </row>
    <row r="189" spans="1:10" s="39" customFormat="1" ht="48">
      <c r="A189" s="98" t="s">
        <v>357</v>
      </c>
      <c r="B189" s="43" t="s">
        <v>41</v>
      </c>
      <c r="C189" s="44" t="s">
        <v>353</v>
      </c>
      <c r="D189" s="43" t="s">
        <v>24</v>
      </c>
      <c r="E189" s="59">
        <v>104</v>
      </c>
      <c r="F189" s="46">
        <v>0</v>
      </c>
      <c r="G189" s="46">
        <v>1</v>
      </c>
      <c r="H189" s="45">
        <f>ROUND(E189*F189*G189,2)</f>
        <v>0</v>
      </c>
      <c r="I189" s="40"/>
      <c r="J189" s="1"/>
    </row>
    <row r="190" spans="1:10" s="39" customFormat="1" ht="48.75" thickBot="1">
      <c r="A190" s="47" t="s">
        <v>358</v>
      </c>
      <c r="B190" s="48" t="s">
        <v>52</v>
      </c>
      <c r="C190" s="49" t="s">
        <v>386</v>
      </c>
      <c r="D190" s="48" t="s">
        <v>24</v>
      </c>
      <c r="E190" s="62">
        <f>E189</f>
        <v>104</v>
      </c>
      <c r="F190" s="50">
        <v>0</v>
      </c>
      <c r="G190" s="50">
        <v>1</v>
      </c>
      <c r="H190" s="51">
        <f>ROUND(E190*F190*G190,2)</f>
        <v>0</v>
      </c>
      <c r="I190" s="40"/>
      <c r="J190" s="1"/>
    </row>
    <row r="191" spans="1:10" s="39" customFormat="1" ht="48.75" thickTop="1">
      <c r="A191" s="52" t="s">
        <v>359</v>
      </c>
      <c r="B191" s="53" t="s">
        <v>97</v>
      </c>
      <c r="C191" s="54" t="s">
        <v>387</v>
      </c>
      <c r="D191" s="53" t="s">
        <v>24</v>
      </c>
      <c r="E191" s="58">
        <f>E189</f>
        <v>104</v>
      </c>
      <c r="F191" s="55">
        <v>0</v>
      </c>
      <c r="G191" s="55">
        <v>1</v>
      </c>
      <c r="H191" s="56">
        <f>ROUND(E191*F191*G191,2)</f>
        <v>0</v>
      </c>
      <c r="I191" s="40"/>
      <c r="J191" s="1"/>
    </row>
    <row r="192" spans="1:10" s="39" customFormat="1" ht="48">
      <c r="A192" s="42" t="s">
        <v>360</v>
      </c>
      <c r="B192" s="43" t="s">
        <v>55</v>
      </c>
      <c r="C192" s="44" t="s">
        <v>362</v>
      </c>
      <c r="D192" s="43" t="s">
        <v>0</v>
      </c>
      <c r="E192" s="59">
        <v>15</v>
      </c>
      <c r="F192" s="46">
        <v>0</v>
      </c>
      <c r="G192" s="46">
        <v>1</v>
      </c>
      <c r="H192" s="45">
        <f t="shared" si="7"/>
        <v>0</v>
      </c>
      <c r="I192" s="40"/>
      <c r="J192" s="1"/>
    </row>
    <row r="193" spans="1:10" s="39" customFormat="1" ht="36">
      <c r="A193" s="42" t="s">
        <v>361</v>
      </c>
      <c r="B193" s="43" t="s">
        <v>35</v>
      </c>
      <c r="C193" s="44" t="s">
        <v>443</v>
      </c>
      <c r="D193" s="43" t="s">
        <v>25</v>
      </c>
      <c r="E193" s="59">
        <f>E192*0.045</f>
        <v>0.6749999999999999</v>
      </c>
      <c r="F193" s="46">
        <v>0</v>
      </c>
      <c r="G193" s="46">
        <v>1</v>
      </c>
      <c r="H193" s="45">
        <f t="shared" si="7"/>
        <v>0</v>
      </c>
      <c r="I193" s="40"/>
      <c r="J193" s="1"/>
    </row>
    <row r="194" spans="1:10" s="39" customFormat="1" ht="48">
      <c r="A194" s="42" t="s">
        <v>365</v>
      </c>
      <c r="B194" s="43" t="s">
        <v>363</v>
      </c>
      <c r="C194" s="44" t="s">
        <v>364</v>
      </c>
      <c r="D194" s="43" t="s">
        <v>0</v>
      </c>
      <c r="E194" s="59">
        <v>8</v>
      </c>
      <c r="F194" s="46">
        <v>0</v>
      </c>
      <c r="G194" s="46">
        <v>1</v>
      </c>
      <c r="H194" s="45">
        <f t="shared" si="7"/>
        <v>0</v>
      </c>
      <c r="I194" s="40"/>
      <c r="J194" s="1"/>
    </row>
    <row r="195" spans="1:10" s="39" customFormat="1" ht="36">
      <c r="A195" s="42" t="s">
        <v>366</v>
      </c>
      <c r="B195" s="43" t="s">
        <v>35</v>
      </c>
      <c r="C195" s="44" t="s">
        <v>388</v>
      </c>
      <c r="D195" s="43" t="s">
        <v>25</v>
      </c>
      <c r="E195" s="59">
        <v>0.64</v>
      </c>
      <c r="F195" s="46">
        <v>0</v>
      </c>
      <c r="G195" s="46">
        <v>1</v>
      </c>
      <c r="H195" s="45">
        <f t="shared" si="7"/>
        <v>0</v>
      </c>
      <c r="I195" s="40"/>
      <c r="J195" s="1"/>
    </row>
    <row r="196" spans="1:10" s="39" customFormat="1" ht="48">
      <c r="A196" s="42" t="s">
        <v>380</v>
      </c>
      <c r="B196" s="43" t="s">
        <v>367</v>
      </c>
      <c r="C196" s="44" t="s">
        <v>368</v>
      </c>
      <c r="D196" s="43" t="s">
        <v>0</v>
      </c>
      <c r="E196" s="59">
        <v>3.1</v>
      </c>
      <c r="F196" s="46">
        <v>0</v>
      </c>
      <c r="G196" s="46">
        <v>1</v>
      </c>
      <c r="H196" s="45">
        <f t="shared" si="7"/>
        <v>0</v>
      </c>
      <c r="I196" s="40"/>
      <c r="J196" s="1"/>
    </row>
    <row r="197" spans="1:10" s="39" customFormat="1" ht="40.5" customHeight="1">
      <c r="A197" s="42" t="s">
        <v>381</v>
      </c>
      <c r="B197" s="43" t="s">
        <v>35</v>
      </c>
      <c r="C197" s="44" t="s">
        <v>389</v>
      </c>
      <c r="D197" s="43" t="s">
        <v>25</v>
      </c>
      <c r="E197" s="59">
        <v>0.25</v>
      </c>
      <c r="F197" s="46">
        <v>0</v>
      </c>
      <c r="G197" s="46">
        <v>1</v>
      </c>
      <c r="H197" s="45">
        <f>ROUND(E197*F197*G197,2)</f>
        <v>0</v>
      </c>
      <c r="I197" s="40"/>
      <c r="J197" s="1"/>
    </row>
    <row r="198" spans="1:10" s="39" customFormat="1" ht="12.75">
      <c r="A198" s="106" t="s">
        <v>445</v>
      </c>
      <c r="B198" s="107"/>
      <c r="C198" s="107"/>
      <c r="D198" s="107"/>
      <c r="E198" s="107"/>
      <c r="F198" s="107"/>
      <c r="G198" s="107"/>
      <c r="H198" s="108"/>
      <c r="I198" s="40"/>
      <c r="J198" s="1"/>
    </row>
    <row r="199" spans="1:10" s="39" customFormat="1" ht="24">
      <c r="A199" s="98" t="s">
        <v>446</v>
      </c>
      <c r="B199" s="99" t="s">
        <v>447</v>
      </c>
      <c r="C199" s="100" t="s">
        <v>448</v>
      </c>
      <c r="D199" s="99" t="s">
        <v>47</v>
      </c>
      <c r="E199" s="101">
        <v>1</v>
      </c>
      <c r="F199" s="102">
        <v>0</v>
      </c>
      <c r="G199" s="103">
        <v>1</v>
      </c>
      <c r="H199" s="45">
        <f>ROUND(E199*F199*G199,2)</f>
        <v>0</v>
      </c>
      <c r="I199" s="40"/>
      <c r="J199" s="1"/>
    </row>
    <row r="200" spans="1:10" s="39" customFormat="1" ht="12.75">
      <c r="A200" s="106" t="s">
        <v>449</v>
      </c>
      <c r="B200" s="107"/>
      <c r="C200" s="107"/>
      <c r="D200" s="107"/>
      <c r="E200" s="107"/>
      <c r="F200" s="107"/>
      <c r="G200" s="107"/>
      <c r="H200" s="108"/>
      <c r="I200" s="40"/>
      <c r="J200" s="1"/>
    </row>
    <row r="201" spans="1:10" s="39" customFormat="1" ht="24">
      <c r="A201" s="98" t="s">
        <v>450</v>
      </c>
      <c r="B201" s="99" t="s">
        <v>447</v>
      </c>
      <c r="C201" s="100" t="s">
        <v>451</v>
      </c>
      <c r="D201" s="99" t="s">
        <v>47</v>
      </c>
      <c r="E201" s="101">
        <v>1</v>
      </c>
      <c r="F201" s="102">
        <v>0</v>
      </c>
      <c r="G201" s="103">
        <v>1</v>
      </c>
      <c r="H201" s="45">
        <f>ROUND(E201*F201*G201,2)</f>
        <v>0</v>
      </c>
      <c r="I201" s="40"/>
      <c r="J201" s="1"/>
    </row>
    <row r="202" spans="1:10" ht="13.5" thickBot="1">
      <c r="A202" s="129" t="s">
        <v>10</v>
      </c>
      <c r="B202" s="130"/>
      <c r="C202" s="130"/>
      <c r="D202" s="130"/>
      <c r="E202" s="130"/>
      <c r="F202" s="131"/>
      <c r="G202" s="17"/>
      <c r="H202" s="73">
        <f>H9+H10+H11+H12+H15+H16+H17+H18+H19+H20+H21+H22+H23+H25+H26+H28+H29+H30+H31+H32+H33+H34+H36+H37+H38+H39+H40+H41+H42+H44+H45+H46+H47+H48+H50+H51+H52+H53+H54+H55+H56+H58+H59+H60+H61+H62+H63+H64+H66+H67+H68+H69+H70+H71+H72+H73+H74+H75+H76+H77+H78+H79+H80+H81+H82+H84+H85+H86+H87+H88+H89+H90+H91+H92+H93+H94+H95+H96+H97+H98+H99+H100+H102+H103+H104+H105+H106+H107+H108+H109+H110+H111+H112+H113+H114+H115+H116+H117+H118+H119+H120+H121+H122+H123+H125+H126+H127+H128+H129+H130+H131+H132+H135+H136+H137+H138+H139+H140+H141+H142+H144+H145+H146+H147+H148+H149+H150+H151+H152+H153+H154+H155+H157+H158+H159+H160+H163+H164+H165+H166+H167+H168+H169+H170+H171+H172+H173+H174+H175+H176+H178+H179+H180+H181+H182+H183+H184+H185+H186+H187+H188+H189+H190+H191+H192+H193+H194+H195+H196+H197+H199+H201</f>
        <v>0</v>
      </c>
      <c r="I202" s="1"/>
      <c r="J202" s="1"/>
    </row>
    <row r="203" spans="1:9" ht="8.25" customHeight="1" thickTop="1">
      <c r="A203" s="12"/>
      <c r="B203" s="13"/>
      <c r="C203" s="14"/>
      <c r="D203" s="13"/>
      <c r="E203" s="15"/>
      <c r="F203" s="16"/>
      <c r="G203" s="16"/>
      <c r="H203" s="16"/>
      <c r="I203" s="1"/>
    </row>
    <row r="204" spans="1:10" ht="25.5" customHeight="1">
      <c r="A204" s="126" t="s">
        <v>11</v>
      </c>
      <c r="B204" s="126"/>
      <c r="C204" s="126"/>
      <c r="D204" s="126"/>
      <c r="E204" s="126"/>
      <c r="F204" s="126"/>
      <c r="G204" s="126"/>
      <c r="H204" s="126"/>
      <c r="I204" s="1"/>
      <c r="J204" s="1"/>
    </row>
    <row r="205" spans="1:9" ht="9.75" customHeight="1">
      <c r="A205" s="41"/>
      <c r="B205" s="41"/>
      <c r="C205" s="41"/>
      <c r="D205" s="41"/>
      <c r="E205" s="41"/>
      <c r="F205" s="41"/>
      <c r="G205" s="41"/>
      <c r="H205" s="41"/>
      <c r="I205" s="1"/>
    </row>
    <row r="206" spans="1:9" ht="25.5" customHeight="1">
      <c r="A206" s="115" t="s">
        <v>444</v>
      </c>
      <c r="B206" s="115"/>
      <c r="C206" s="115"/>
      <c r="D206" s="115"/>
      <c r="E206" s="115"/>
      <c r="F206" s="115"/>
      <c r="G206" s="115"/>
      <c r="H206" s="115"/>
      <c r="I206" s="1"/>
    </row>
    <row r="207" spans="1:9" ht="11.25" customHeight="1" thickBot="1">
      <c r="A207" s="12"/>
      <c r="B207" s="13"/>
      <c r="C207" s="14"/>
      <c r="D207" s="13"/>
      <c r="E207" s="15"/>
      <c r="F207" s="16"/>
      <c r="G207" s="16"/>
      <c r="H207" s="16"/>
      <c r="I207" s="1"/>
    </row>
    <row r="208" spans="1:9" ht="13.5" thickBot="1">
      <c r="A208" s="127" t="s">
        <v>12</v>
      </c>
      <c r="B208" s="128"/>
      <c r="C208" s="109"/>
      <c r="D208" s="110"/>
      <c r="E208" s="110"/>
      <c r="F208" s="110"/>
      <c r="G208" s="111"/>
      <c r="H208" s="2"/>
      <c r="I208" s="2"/>
    </row>
    <row r="209" spans="1:9" ht="13.5" thickBot="1">
      <c r="A209" s="18"/>
      <c r="B209" s="18"/>
      <c r="C209" s="112"/>
      <c r="D209" s="113"/>
      <c r="E209" s="113"/>
      <c r="F209" s="113"/>
      <c r="G209" s="114"/>
      <c r="H209" s="2"/>
      <c r="I209" s="2"/>
    </row>
    <row r="210" spans="1:9" ht="12.75">
      <c r="A210" s="18"/>
      <c r="B210" s="18"/>
      <c r="C210" s="72"/>
      <c r="D210" s="72"/>
      <c r="E210" s="72"/>
      <c r="F210" s="72"/>
      <c r="G210" s="72"/>
      <c r="H210" s="2"/>
      <c r="I210" s="2"/>
    </row>
    <row r="211" ht="9.75" customHeight="1" thickBot="1"/>
    <row r="212" spans="1:8" ht="20.25" customHeight="1">
      <c r="A212" s="20"/>
      <c r="B212" s="21"/>
      <c r="C212" s="22" t="s">
        <v>13</v>
      </c>
      <c r="D212" s="23"/>
      <c r="E212" s="24" t="s">
        <v>14</v>
      </c>
      <c r="F212" s="21"/>
      <c r="G212" s="21"/>
      <c r="H212" s="25"/>
    </row>
    <row r="213" spans="1:8" ht="8.25" customHeight="1">
      <c r="A213" s="26"/>
      <c r="B213" s="27"/>
      <c r="C213" s="28"/>
      <c r="D213" s="29"/>
      <c r="E213" s="30"/>
      <c r="F213" s="27"/>
      <c r="G213" s="27"/>
      <c r="H213" s="31"/>
    </row>
    <row r="214" spans="1:8" ht="12.75">
      <c r="A214" s="26"/>
      <c r="B214" s="27"/>
      <c r="C214" s="32" t="s">
        <v>15</v>
      </c>
      <c r="D214" s="29"/>
      <c r="E214" s="30"/>
      <c r="F214" s="27"/>
      <c r="G214" s="27"/>
      <c r="H214" s="31"/>
    </row>
    <row r="215" spans="1:8" ht="18.75" customHeight="1">
      <c r="A215" s="26"/>
      <c r="B215" s="27"/>
      <c r="C215" s="32" t="s">
        <v>16</v>
      </c>
      <c r="D215" s="33"/>
      <c r="E215" s="104" t="s">
        <v>17</v>
      </c>
      <c r="F215" s="104"/>
      <c r="G215" s="104"/>
      <c r="H215" s="105"/>
    </row>
    <row r="216" spans="1:8" ht="21" customHeight="1">
      <c r="A216" s="26"/>
      <c r="B216" s="27"/>
      <c r="C216" s="32" t="s">
        <v>18</v>
      </c>
      <c r="D216" s="33"/>
      <c r="E216" s="104" t="s">
        <v>19</v>
      </c>
      <c r="F216" s="104"/>
      <c r="G216" s="104"/>
      <c r="H216" s="105"/>
    </row>
    <row r="217" spans="1:8" ht="21" customHeight="1">
      <c r="A217" s="26"/>
      <c r="B217" s="27"/>
      <c r="C217" s="32" t="s">
        <v>20</v>
      </c>
      <c r="D217" s="33"/>
      <c r="E217" s="121" t="s">
        <v>21</v>
      </c>
      <c r="F217" s="121"/>
      <c r="G217" s="121"/>
      <c r="H217" s="122"/>
    </row>
    <row r="218" spans="1:8" ht="3.75" customHeight="1" thickBot="1">
      <c r="A218" s="34"/>
      <c r="B218" s="35"/>
      <c r="C218" s="36"/>
      <c r="D218" s="37"/>
      <c r="E218" s="37"/>
      <c r="F218" s="35"/>
      <c r="G218" s="35"/>
      <c r="H218" s="38"/>
    </row>
  </sheetData>
  <sheetProtection/>
  <mergeCells count="33">
    <mergeCell ref="A2:H2"/>
    <mergeCell ref="A8:H8"/>
    <mergeCell ref="A3:H4"/>
    <mergeCell ref="A14:H14"/>
    <mergeCell ref="A124:H124"/>
    <mergeCell ref="A57:H57"/>
    <mergeCell ref="A13:H13"/>
    <mergeCell ref="E216:H216"/>
    <mergeCell ref="E217:H217"/>
    <mergeCell ref="A7:H7"/>
    <mergeCell ref="A204:H204"/>
    <mergeCell ref="A208:B208"/>
    <mergeCell ref="A49:H49"/>
    <mergeCell ref="A65:H65"/>
    <mergeCell ref="A101:H101"/>
    <mergeCell ref="A202:F202"/>
    <mergeCell ref="A161:H161"/>
    <mergeCell ref="A200:H200"/>
    <mergeCell ref="A24:H24"/>
    <mergeCell ref="A35:H35"/>
    <mergeCell ref="A83:H83"/>
    <mergeCell ref="A27:H27"/>
    <mergeCell ref="A43:H43"/>
    <mergeCell ref="E215:H215"/>
    <mergeCell ref="A133:H133"/>
    <mergeCell ref="C208:G209"/>
    <mergeCell ref="A206:H206"/>
    <mergeCell ref="A156:H156"/>
    <mergeCell ref="A162:H162"/>
    <mergeCell ref="A143:H143"/>
    <mergeCell ref="A177:H177"/>
    <mergeCell ref="A134:H134"/>
    <mergeCell ref="A198:H198"/>
  </mergeCells>
  <printOptions/>
  <pageMargins left="0.21" right="0.17" top="0.28" bottom="0.29" header="0.28" footer="0.29"/>
  <pageSetup horizontalDpi="600" verticalDpi="600" orientation="portrait" paperSize="9" r:id="rId1"/>
  <rowBreaks count="12" manualBreakCount="12">
    <brk id="22" max="255" man="1"/>
    <brk id="37" max="255" man="1"/>
    <brk id="54" max="255" man="1"/>
    <brk id="69" max="255" man="1"/>
    <brk id="82" max="255" man="1"/>
    <brk id="97" max="255" man="1"/>
    <brk id="112" max="255" man="1"/>
    <brk id="128" max="255" man="1"/>
    <brk id="145" max="255" man="1"/>
    <brk id="160" max="255" man="1"/>
    <brk id="176" max="255" man="1"/>
    <brk id="1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BernadetaM</cp:lastModifiedBy>
  <cp:lastPrinted>2017-05-12T12:51:46Z</cp:lastPrinted>
  <dcterms:created xsi:type="dcterms:W3CDTF">1997-02-26T13:46:56Z</dcterms:created>
  <dcterms:modified xsi:type="dcterms:W3CDTF">2017-05-19T09:41:56Z</dcterms:modified>
  <cp:category/>
  <cp:version/>
  <cp:contentType/>
  <cp:contentStatus/>
</cp:coreProperties>
</file>